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小学寄宿制" sheetId="1" r:id="rId1"/>
    <sheet name="初中寄宿制" sheetId="2" r:id="rId2"/>
  </sheets>
  <definedNames>
    <definedName name="_xlnm.Print_Area" localSheetId="0">'小学寄宿制'!$A$1:$L$8</definedName>
  </definedNames>
  <calcPr calcId="0"/>
</workbook>
</file>

<file path=xl/sharedStrings.xml><?xml version="1.0" encoding="utf-8"?>
<sst xmlns="http://schemas.openxmlformats.org/spreadsheetml/2006/main">
  <si>
    <t>九龙坡区2025年秋季学期小学寄宿制家庭经济困难学生生活补助</t>
  </si>
  <si>
    <t>序号</t>
  </si>
  <si>
    <t>学校名称</t>
  </si>
  <si>
    <t>春季学期</t>
  </si>
  <si>
    <t>审核人签字</t>
  </si>
  <si>
    <t>学生人数</t>
  </si>
  <si>
    <t>资助资金</t>
  </si>
  <si>
    <t>上期垫付兜底资金
（元）</t>
  </si>
  <si>
    <t>上期结余资金
（元）</t>
  </si>
  <si>
    <t>本次下达（元）</t>
  </si>
  <si>
    <t>建卡学生人数</t>
  </si>
  <si>
    <t>非建卡学生人数</t>
  </si>
  <si>
    <t>合计</t>
  </si>
  <si>
    <t>建卡学生资金</t>
  </si>
  <si>
    <t>非建卡学生资金</t>
  </si>
  <si>
    <t>合计资金（元）</t>
  </si>
  <si>
    <t>国家资助
资金（元）</t>
  </si>
  <si>
    <t>地方资助
资金（元）</t>
  </si>
  <si>
    <t>/</t>
  </si>
  <si>
    <t>小计</t>
  </si>
  <si>
    <t>250058-重庆市九龙坡区西彭镇第三小学校</t>
  </si>
  <si>
    <t>九龙坡区2025年秋季学期中学寄宿制家庭经济困难学生生活补助</t>
  </si>
  <si>
    <t>250006-重庆市杨家坪中学</t>
  </si>
  <si>
    <t>250007-重庆市田家炳中学</t>
  </si>
  <si>
    <t>250008-重庆市四十七中学</t>
  </si>
  <si>
    <t>250010-重庆市七十九中学</t>
  </si>
  <si>
    <t>250012-重庆市九龙坡区育才实验学校</t>
  </si>
  <si>
    <t>250016-重庆市九龙坡区行知育才学校</t>
  </si>
  <si>
    <t>250028-重庆市九龙坡区西彭镇第三中学</t>
  </si>
  <si>
    <t>250078-重庆高新技术产业开发区育才学校</t>
  </si>
  <si>
    <t>250083-重庆市渝高中学校</t>
  </si>
  <si>
    <t>250094-重庆市育才中学校</t>
  </si>
  <si>
    <t>250103-重庆实验外国语学校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</si>
</sst>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"/>
    <numFmt numFmtId="165" formatCode="0.00_ "/>
    <numFmt numFmtId="166" formatCode="0_ "/>
  </numFmts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sz val="10"/>
      <color rgb="FF000000"/>
      <name val="方正仿宋_GBK"/>
    </font>
    <font>
      <sz val="11"/>
      <color rgb="FF000000"/>
      <name val="宋体"/>
    </font>
    <font>
      <b/>
      <sz val="18"/>
      <color rgb="FF000000"/>
      <name val="宋体"/>
    </font>
    <font>
      <b/>
      <sz val="10"/>
      <color rgb="FF000000"/>
      <name val="方正仿宋_GBK"/>
    </font>
    <font>
      <sz val="11"/>
      <color rgb="FF000000"/>
      <name val="方正仿宋_GBK"/>
    </font>
    <font>
      <sz val="9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0" xfId="0" applyFont="1" applyFill="1">
      <alignment horizontal="center" vertical="center" wrapText="1"/>
    </xf>
    <xf numFmtId="0" fontId="5" fillId="2" borderId="0" xfId="0" applyFont="1" applyFill="1">
      <alignment horizontal="general" vertical="center" wrapText="1"/>
    </xf>
    <xf numFmtId="0" fontId="6" fillId="2" borderId="0" xfId="0" applyFont="1" applyFill="1">
      <alignment horizontal="left" vertical="center" wrapText="1"/>
    </xf>
    <xf numFmtId="164" fontId="6" fillId="2" borderId="0" xfId="0" applyNumberFormat="1" applyFont="1" applyFill="1">
      <alignment horizontal="general" vertical="center" wrapText="1"/>
    </xf>
    <xf numFmtId="0" fontId="6" fillId="2" borderId="0" xfId="0" applyFont="1" applyFill="1">
      <alignment horizontal="general" vertical="center"/>
    </xf>
    <xf numFmtId="0" fontId="7" fillId="2" borderId="0" xfId="0" applyFont="1" applyFill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164" fontId="8" fillId="2" borderId="2" xfId="0" applyNumberFormat="1" applyFont="1" applyFill="1" applyBorder="1" applyProtection="1">
      <alignment horizontal="center" vertical="center" wrapText="1"/>
    </xf>
    <xf numFmtId="164" fontId="8" fillId="2" borderId="1" xfId="0" applyNumberFormat="1" applyFont="1" applyFill="1" applyBorder="1" applyProtection="1">
      <alignment horizontal="center" vertical="center" wrapText="1"/>
    </xf>
    <xf numFmtId="164" fontId="8" fillId="2" borderId="3" xfId="0" applyNumberFormat="1" applyFont="1" applyFill="1" applyBorder="1" applyProtection="1">
      <alignment horizontal="center" vertical="center" wrapText="1"/>
    </xf>
    <xf numFmtId="0" fontId="8" fillId="2" borderId="4" xfId="0" applyFont="1" applyFill="1" applyBorder="1" applyProtection="1">
      <alignment horizontal="center" vertical="center" wrapText="1"/>
    </xf>
    <xf numFmtId="0" fontId="8" fillId="2" borderId="2" xfId="0" applyFont="1" applyFill="1" applyBorder="1" applyProtection="1">
      <alignment horizontal="center" vertical="center" wrapText="1"/>
    </xf>
    <xf numFmtId="164" fontId="8" fillId="2" borderId="5" xfId="0" applyNumberFormat="1" applyFont="1" applyFill="1" applyBorder="1" applyProtection="1">
      <alignment horizontal="center" vertical="center" wrapText="1"/>
    </xf>
    <xf numFmtId="0" fontId="8" fillId="2" borderId="6" xfId="0" applyFont="1" applyFill="1" applyBorder="1" applyProtection="1">
      <alignment horizontal="general" vertical="center" wrapText="1"/>
    </xf>
    <xf numFmtId="0" fontId="8" fillId="2" borderId="1" xfId="0" applyFont="1" applyFill="1" applyBorder="1" applyProtection="1">
      <alignment horizontal="general" vertical="center" wrapText="1"/>
    </xf>
    <xf numFmtId="0" fontId="8" fillId="2" borderId="5" xfId="0" applyFont="1" applyFill="1" applyBorder="1" applyProtection="1">
      <alignment horizontal="center" vertical="center" wrapText="1"/>
    </xf>
    <xf numFmtId="164" fontId="5" fillId="2" borderId="1" xfId="0" applyNumberFormat="1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/>
    </xf>
    <xf numFmtId="0" fontId="9" fillId="0" borderId="1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6" fillId="2" borderId="0" xfId="0" applyFont="1" applyFill="1">
      <alignment horizontal="general" vertical="center" wrapText="1"/>
    </xf>
    <xf numFmtId="0" fontId="4" fillId="2" borderId="0" xfId="0" applyFont="1" applyFill="1">
      <alignment horizontal="general" vertical="center" wrapText="1"/>
    </xf>
    <xf numFmtId="0" fontId="4" fillId="2" borderId="1" xfId="0" applyFont="1" applyFill="1" applyBorder="1" applyProtection="1">
      <alignment horizontal="center" vertical="center" wrapText="1"/>
    </xf>
    <xf numFmtId="165" fontId="8" fillId="2" borderId="1" xfId="0" applyNumberFormat="1" applyFont="1" applyFill="1" applyBorder="1" applyProtection="1">
      <alignment horizontal="center" vertical="center" wrapText="1"/>
    </xf>
    <xf numFmtId="0" fontId="8" fillId="2" borderId="7" xfId="0" applyFont="1" applyFill="1" applyBorder="1" applyProtection="1">
      <alignment horizontal="center" vertical="center" wrapText="1"/>
    </xf>
    <xf numFmtId="0" fontId="8" fillId="2" borderId="8" xfId="0" applyFont="1" applyFill="1" applyBorder="1" applyProtection="1">
      <alignment horizontal="center" vertical="center" wrapText="1"/>
    </xf>
    <xf numFmtId="166" fontId="5" fillId="2" borderId="1" xfId="0" applyNumberFormat="1" applyFont="1" applyFill="1" applyBorder="1" applyProtection="1">
      <alignment horizontal="center" vertical="center" wrapText="1"/>
    </xf>
    <xf numFmtId="164" fontId="10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left" vertical="center" wrapText="1"/>
    </xf>
    <xf numFmtId="0" fontId="6" fillId="2" borderId="1" xfId="0" applyFont="1" applyFill="1" applyBorder="1" applyProtection="1">
      <alignment horizontal="center" vertical="center" wrapText="1"/>
    </xf>
    <xf numFmtId="164" fontId="6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general" vertical="center" wrapText="1"/>
    </xf>
    <xf numFmtId="0" fontId="6" fillId="0" borderId="0" xfId="0" applyFont="1">
      <alignment horizontal="general" vertical="center"/>
    </xf>
    <xf numFmtId="164" fontId="11" fillId="2" borderId="1" xfId="0" applyNumberFormat="1" applyFont="1" applyFill="1" applyBorder="1" applyProtection="1">
      <alignment horizontal="center" vertical="center" wrapText="1"/>
    </xf>
    <xf numFmtId="164" fontId="12" fillId="2" borderId="1" xfId="0" applyNumberFormat="1" applyFont="1" applyFill="1" applyBorder="1" applyProtection="1">
      <alignment horizontal="center" vertical="center" wrapText="1"/>
    </xf>
    <xf numFmtId="0" fontId="13" fillId="2" borderId="1" xfId="0" applyFont="1" applyFill="1" applyBorder="1" applyProtection="1">
      <alignment horizontal="center" vertical="center" wrapText="1"/>
    </xf>
    <xf numFmtId="0" fontId="14" fillId="2" borderId="1" xfId="0" applyFont="1" applyFill="1" applyBorder="1" applyProtection="1">
      <alignment horizontal="center" vertical="center" wrapText="1"/>
    </xf>
    <xf numFmtId="0" fontId="15" fillId="2" borderId="1" xfId="0" applyFont="1" applyFill="1" applyBorder="1" applyProtection="1">
      <alignment horizontal="center" vertical="center" wrapText="1"/>
    </xf>
    <xf numFmtId="164" fontId="16" fillId="2" borderId="1" xfId="0" applyNumberFormat="1" applyFont="1" applyFill="1" applyBorder="1" applyProtection="1">
      <alignment horizontal="center" vertical="center" wrapText="1"/>
    </xf>
    <xf numFmtId="164" fontId="17" fillId="2" borderId="1" xfId="0" applyNumberFormat="1" applyFont="1" applyFill="1" applyBorder="1" applyProtection="1">
      <alignment horizontal="center" vertical="center" wrapText="1"/>
    </xf>
    <xf numFmtId="0" fontId="18" fillId="2" borderId="4" xfId="0" applyFont="1" applyFill="1" applyBorder="1" applyProtection="1">
      <alignment horizontal="center" vertical="center" wrapText="1"/>
    </xf>
    <xf numFmtId="0" fontId="19" fillId="2" borderId="1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30" customHeight="1"/>
  <cols>
    <col min="1" max="1" width="5.1650390625" customWidth="1" style="29"/>
    <col min="2" max="2" width="37.5" customWidth="1" style="7"/>
    <col min="3" max="3" width="6.498046875" customWidth="1" style="29"/>
    <col min="4" max="4" width="8.666015625" customWidth="1" style="8"/>
    <col min="5" max="5" width="6" customWidth="1" style="8"/>
    <col min="6" max="6" width="13.166015625" customWidth="1" style="8"/>
    <col min="7" max="7" width="10.166015625" customWidth="1" style="8"/>
    <col min="8" max="8" width="10.5" customWidth="1" style="8"/>
    <col min="9" max="9" width="9" customWidth="1" style="8"/>
    <col min="10" max="10" width="9.1640625" customWidth="1" style="8"/>
    <col min="11" max="11" width="7.998046875" customWidth="1" style="8"/>
    <col min="12" max="12" width="9.1640625" customWidth="1" style="8"/>
    <col min="13" max="13" width="8.666015625" hidden="1" customWidth="1" style="29"/>
    <col min="14" max="14" width="10.3330078125" style="29"/>
    <col min="15" max="15" width="14.1650390625" customWidth="1" style="9"/>
    <col min="16" max="40" width="9" style="29"/>
  </cols>
  <sheetData>
    <row r="1" s="29" customFormat="1" ht="42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9"/>
      <c r="O1" s="9"/>
    </row>
    <row r="2" s="30" customFormat="1" ht="29.25" customHeight="1">
      <c r="A2" s="11" t="s">
        <v>1</v>
      </c>
      <c r="B2" s="12" t="s">
        <v>2</v>
      </c>
      <c r="C2" s="11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31" t="s">
        <v>4</v>
      </c>
    </row>
    <row r="3" s="5" customFormat="1" ht="29.25" customHeight="1">
      <c r="A3" s="11"/>
      <c r="B3" s="12"/>
      <c r="C3" s="14" t="s">
        <v>5</v>
      </c>
      <c r="D3" s="14"/>
      <c r="E3" s="14"/>
      <c r="F3" s="14" t="s">
        <v>6</v>
      </c>
      <c r="G3" s="14"/>
      <c r="H3" s="14"/>
      <c r="I3" s="14"/>
      <c r="J3" s="43" t="s">
        <v>7</v>
      </c>
      <c r="K3" s="44" t="s">
        <v>8</v>
      </c>
      <c r="L3" s="14" t="s">
        <v>9</v>
      </c>
      <c r="M3" s="31"/>
    </row>
    <row r="4" s="5" customFormat="1" ht="29.25" customHeight="1" hidden="1">
      <c r="A4" s="11"/>
      <c r="B4" s="12"/>
      <c r="C4" s="32" t="s">
        <v>10</v>
      </c>
      <c r="D4" s="14" t="s">
        <v>11</v>
      </c>
      <c r="E4" s="14" t="s">
        <v>12</v>
      </c>
      <c r="F4" s="14"/>
      <c r="G4" s="14"/>
      <c r="H4" s="14"/>
      <c r="I4" s="14"/>
      <c r="J4" s="14"/>
      <c r="K4" s="14"/>
      <c r="L4" s="14"/>
      <c r="M4" s="31"/>
    </row>
    <row r="5" s="5" customFormat="1" ht="28" customHeight="1">
      <c r="A5" s="11"/>
      <c r="B5" s="12"/>
      <c r="C5" s="32"/>
      <c r="D5" s="14"/>
      <c r="E5" s="14"/>
      <c r="F5" s="11" t="s">
        <v>13</v>
      </c>
      <c r="G5" s="33" t="s">
        <v>14</v>
      </c>
      <c r="H5" s="34"/>
      <c r="I5" s="17" t="s">
        <v>15</v>
      </c>
      <c r="J5" s="14"/>
      <c r="K5" s="14"/>
      <c r="L5" s="14"/>
      <c r="M5" s="31"/>
    </row>
    <row r="6" s="5" customFormat="1" ht="29.25" customHeight="1">
      <c r="A6" s="11"/>
      <c r="B6" s="12"/>
      <c r="C6" s="32"/>
      <c r="D6" s="14"/>
      <c r="E6" s="14"/>
      <c r="F6" s="45" t="s">
        <v>16</v>
      </c>
      <c r="G6" s="46" t="s">
        <v>16</v>
      </c>
      <c r="H6" s="47" t="s">
        <v>17</v>
      </c>
      <c r="I6" s="21"/>
      <c r="J6" s="14"/>
      <c r="K6" s="14"/>
      <c r="L6" s="14"/>
      <c r="M6" s="31"/>
    </row>
    <row r="7" s="6" customFormat="1" ht="30.75" customHeight="1">
      <c r="A7" s="22" t="s">
        <v>18</v>
      </c>
      <c r="B7" s="23" t="s">
        <v>19</v>
      </c>
      <c r="C7" s="35" t="n">
        <f>SUM(C8:C8)</f>
        <v>0</v>
      </c>
      <c r="D7" s="35" t="n">
        <f>SUM(D8:D8)</f>
        <v>2</v>
      </c>
      <c r="E7" s="35" t="n">
        <f>SUM(E8:E8)</f>
        <v>2</v>
      </c>
      <c r="F7" s="35" t="n">
        <f>SUM(F8:F8)</f>
        <v>0</v>
      </c>
      <c r="G7" s="27" t="n">
        <f>SUM(G8:G8)</f>
        <v>1250</v>
      </c>
      <c r="H7" s="27" t="n">
        <f>SUM(H8:H8)</f>
        <v>700</v>
      </c>
      <c r="I7" s="27" t="n">
        <f>SUM(I8:I8)</f>
        <v>1950</v>
      </c>
      <c r="J7" s="27"/>
      <c r="K7" s="27"/>
      <c r="L7" s="27" t="n">
        <f>I7+J7-K7</f>
        <v>1950</v>
      </c>
      <c r="M7" s="36"/>
    </row>
    <row r="8" s="29" customFormat="1" ht="30" customHeight="1">
      <c r="A8" s="37" t="n">
        <v>1</v>
      </c>
      <c r="B8" s="38" t="s">
        <v>20</v>
      </c>
      <c r="C8" s="39" t="n">
        <v>0</v>
      </c>
      <c r="D8" s="40" t="n">
        <v>2</v>
      </c>
      <c r="E8" s="14" t="n">
        <f>C8+D8</f>
        <v>2</v>
      </c>
      <c r="F8" s="14" t="n">
        <f>C8*600</f>
        <v>0</v>
      </c>
      <c r="G8" s="27" t="n">
        <f>D8*625</f>
        <v>1250</v>
      </c>
      <c r="H8" s="27" t="n">
        <f>D8*350</f>
        <v>700</v>
      </c>
      <c r="I8" s="27" t="n">
        <f>SUM(F8+G8+H8)</f>
        <v>1950</v>
      </c>
      <c r="J8" s="41"/>
      <c r="K8" s="41"/>
      <c r="L8" s="27" t="n">
        <f>I8+J8-K8</f>
        <v>1950</v>
      </c>
      <c r="O8" s="9"/>
    </row>
  </sheetData>
  <protectedRanges>
    <protectedRange sqref="A1:B65389 C1:IK5 C6:F6 I6:IK6 C7:IK65389" name="区域1"/>
  </protectedRanges>
  <mergeCells count="15">
    <mergeCell ref="C2:L2"/>
    <mergeCell ref="J3:J6"/>
    <mergeCell ref="M2:M5"/>
    <mergeCell ref="A2:A6"/>
    <mergeCell ref="L3:L6"/>
    <mergeCell ref="A1:M1"/>
    <mergeCell ref="F3:I4"/>
    <mergeCell ref="K3:K6"/>
    <mergeCell ref="C4:C6"/>
    <mergeCell ref="B2:B6"/>
    <mergeCell ref="C3:E3"/>
    <mergeCell ref="E4:E6"/>
    <mergeCell ref="I5:I6"/>
    <mergeCell ref="G5:H5"/>
    <mergeCell ref="D4:D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30" customHeight="1"/>
  <cols>
    <col min="1" max="1" width="6.9990234375" customWidth="1" style="29"/>
    <col min="2" max="2" width="40.6640625" customWidth="1" style="7"/>
    <col min="3" max="3" width="10.6640625" customWidth="1" style="8"/>
    <col min="4" max="4" width="13.3330078125" customWidth="1" style="8"/>
    <col min="5" max="5" width="12.3310546875" customWidth="1" style="8"/>
    <col min="6" max="6" width="11.1650390625" customWidth="1" style="8"/>
    <col min="7" max="7" width="10.6640625" customWidth="1" style="8"/>
    <col min="8" max="8" width="10.998046875" customWidth="1" style="8"/>
    <col min="9" max="9" width="12.3310546875" customWidth="1" style="8"/>
    <col min="10" max="10" width="10.3330078125" style="29"/>
    <col min="11" max="11" width="14.1650390625" customWidth="1" style="9"/>
    <col min="12" max="40" width="9" style="29"/>
  </cols>
  <sheetData>
    <row r="1" s="29" customFormat="1" ht="42" customHeight="1">
      <c r="A1" s="10" t="s">
        <v>21</v>
      </c>
      <c r="B1" s="10"/>
      <c r="C1" s="10"/>
      <c r="D1" s="10"/>
      <c r="E1" s="10"/>
      <c r="F1" s="10"/>
      <c r="G1" s="10"/>
      <c r="H1" s="10"/>
      <c r="I1" s="10"/>
      <c r="K1" s="9"/>
    </row>
    <row r="2" s="5" customFormat="1" ht="29.25" customHeight="1">
      <c r="A2" s="11"/>
      <c r="B2" s="12" t="s">
        <v>2</v>
      </c>
      <c r="C2" s="13" t="s">
        <v>5</v>
      </c>
      <c r="D2" s="14" t="s">
        <v>6</v>
      </c>
      <c r="E2" s="14"/>
      <c r="F2" s="14"/>
      <c r="G2" s="48" t="s">
        <v>7</v>
      </c>
      <c r="H2" s="49" t="s">
        <v>8</v>
      </c>
      <c r="I2" s="14" t="s">
        <v>9</v>
      </c>
    </row>
    <row r="3" s="5" customFormat="1" ht="29.25" customHeight="1" hidden="1">
      <c r="A3" s="11"/>
      <c r="B3" s="12"/>
      <c r="C3" s="15"/>
      <c r="D3" s="14"/>
      <c r="E3" s="14"/>
      <c r="F3" s="14"/>
      <c r="G3" s="14"/>
      <c r="H3" s="14"/>
      <c r="I3" s="14"/>
    </row>
    <row r="4" s="5" customFormat="1" ht="28" customHeight="1">
      <c r="A4" s="11"/>
      <c r="B4" s="12"/>
      <c r="C4" s="15"/>
      <c r="D4" s="50" t="s">
        <v>16</v>
      </c>
      <c r="E4" s="51" t="s">
        <v>17</v>
      </c>
      <c r="F4" s="17" t="s">
        <v>15</v>
      </c>
      <c r="G4" s="14"/>
      <c r="H4" s="14"/>
      <c r="I4" s="14"/>
    </row>
    <row r="5" s="5" customFormat="1" ht="29.25" customHeight="1">
      <c r="A5" s="11"/>
      <c r="B5" s="12"/>
      <c r="C5" s="18"/>
      <c r="D5" s="19"/>
      <c r="E5" s="20"/>
      <c r="F5" s="21"/>
      <c r="G5" s="14"/>
      <c r="H5" s="14"/>
      <c r="I5" s="14"/>
    </row>
    <row r="6" s="6" customFormat="1" ht="27" customHeight="1">
      <c r="A6" s="22" t="s">
        <v>18</v>
      </c>
      <c r="B6" s="23" t="s">
        <v>19</v>
      </c>
      <c r="C6" s="24" t="n">
        <f>SUM(C7:C17)</f>
        <v>116</v>
      </c>
      <c r="D6" s="24" t="n">
        <f>SUM(D7:D17)</f>
        <v>87000</v>
      </c>
      <c r="E6" s="24" t="n">
        <f>SUM(E7:E17)</f>
        <v>56550</v>
      </c>
      <c r="F6" s="24" t="n">
        <f>SUM(F7:F17)</f>
        <v>143550</v>
      </c>
      <c r="G6" s="24"/>
      <c r="H6" s="24"/>
      <c r="I6" s="24" t="n">
        <f>SUM(I7:I17)</f>
        <v>143550</v>
      </c>
    </row>
    <row r="7" s="29" customFormat="1" ht="27" customHeight="1">
      <c r="A7" s="25" t="n">
        <v>1</v>
      </c>
      <c r="B7" s="26" t="s">
        <v>22</v>
      </c>
      <c r="C7" s="24" t="n">
        <v>18</v>
      </c>
      <c r="D7" s="27" t="n">
        <f>C7*750</f>
        <v>13500</v>
      </c>
      <c r="E7" s="27" t="n">
        <f>C7*487.5</f>
        <v>8775</v>
      </c>
      <c r="F7" s="27" t="n">
        <f>D7+E7</f>
        <v>22275</v>
      </c>
      <c r="G7" s="28"/>
      <c r="H7" s="28"/>
      <c r="I7" s="27" t="n">
        <f>F7</f>
        <v>22275</v>
      </c>
      <c r="K7" s="9"/>
    </row>
    <row r="8" s="29" customFormat="1" ht="27" customHeight="1">
      <c r="A8" s="25" t="n">
        <v>2</v>
      </c>
      <c r="B8" s="26" t="s">
        <v>23</v>
      </c>
      <c r="C8" s="24" t="n">
        <v>3</v>
      </c>
      <c r="D8" s="27" t="n">
        <f>C8*750</f>
        <v>2250</v>
      </c>
      <c r="E8" s="27" t="n">
        <f>C8*487.5</f>
        <v>1462.5</v>
      </c>
      <c r="F8" s="27" t="n">
        <f>D8+E8</f>
        <v>3712.5</v>
      </c>
      <c r="G8" s="28"/>
      <c r="H8" s="28"/>
      <c r="I8" s="27" t="n">
        <f>F8</f>
        <v>3712.5</v>
      </c>
      <c r="K8" s="9"/>
    </row>
    <row r="9" s="29" customFormat="1" ht="27" customHeight="1">
      <c r="A9" s="25" t="n">
        <v>3</v>
      </c>
      <c r="B9" s="26" t="s">
        <v>24</v>
      </c>
      <c r="C9" s="24" t="n">
        <v>19</v>
      </c>
      <c r="D9" s="27" t="n">
        <f>C9*750</f>
        <v>14250</v>
      </c>
      <c r="E9" s="27" t="n">
        <f>C9*487.5</f>
        <v>9262.5</v>
      </c>
      <c r="F9" s="27" t="n">
        <f>D9+E9</f>
        <v>23512.5</v>
      </c>
      <c r="G9" s="28"/>
      <c r="H9" s="28"/>
      <c r="I9" s="27" t="n">
        <f>F9</f>
        <v>23512.5</v>
      </c>
      <c r="K9" s="9"/>
    </row>
    <row r="10" s="29" customFormat="1" ht="27" customHeight="1">
      <c r="A10" s="25" t="n">
        <v>4</v>
      </c>
      <c r="B10" s="26" t="s">
        <v>25</v>
      </c>
      <c r="C10" s="24" t="n">
        <v>12</v>
      </c>
      <c r="D10" s="27" t="n">
        <f>C10*750</f>
        <v>9000</v>
      </c>
      <c r="E10" s="27" t="n">
        <f>C10*487.5</f>
        <v>5850</v>
      </c>
      <c r="F10" s="27" t="n">
        <f>D10+E10</f>
        <v>14850</v>
      </c>
      <c r="G10" s="28"/>
      <c r="H10" s="28"/>
      <c r="I10" s="27" t="n">
        <f>F10</f>
        <v>14850</v>
      </c>
      <c r="K10" s="9"/>
    </row>
    <row r="11" s="29" customFormat="1" ht="27" customHeight="1">
      <c r="A11" s="25" t="n">
        <v>5</v>
      </c>
      <c r="B11" s="26" t="s">
        <v>26</v>
      </c>
      <c r="C11" s="24" t="n">
        <v>2</v>
      </c>
      <c r="D11" s="27" t="n">
        <f>C11*750</f>
        <v>1500</v>
      </c>
      <c r="E11" s="27" t="n">
        <f>C11*487.5</f>
        <v>975</v>
      </c>
      <c r="F11" s="27" t="n">
        <f>D11+E11</f>
        <v>2475</v>
      </c>
      <c r="G11" s="28"/>
      <c r="H11" s="28"/>
      <c r="I11" s="27" t="n">
        <f>F11</f>
        <v>2475</v>
      </c>
      <c r="K11" s="9"/>
    </row>
    <row r="12" s="29" customFormat="1" ht="27" customHeight="1">
      <c r="A12" s="25" t="n">
        <v>6</v>
      </c>
      <c r="B12" s="26" t="s">
        <v>27</v>
      </c>
      <c r="C12" s="24" t="n">
        <v>1</v>
      </c>
      <c r="D12" s="27" t="n">
        <f>C12*750</f>
        <v>750</v>
      </c>
      <c r="E12" s="27" t="n">
        <f>C12*487.5</f>
        <v>487.5</v>
      </c>
      <c r="F12" s="27" t="n">
        <f>D12+E12</f>
        <v>1237.5</v>
      </c>
      <c r="G12" s="28"/>
      <c r="H12" s="28"/>
      <c r="I12" s="27" t="n">
        <f>F12</f>
        <v>1237.5</v>
      </c>
      <c r="K12" s="9"/>
    </row>
    <row r="13" s="29" customFormat="1" ht="27" customHeight="1">
      <c r="A13" s="25" t="n">
        <v>7</v>
      </c>
      <c r="B13" s="26" t="s">
        <v>28</v>
      </c>
      <c r="C13" s="24" t="n">
        <v>5</v>
      </c>
      <c r="D13" s="27" t="n">
        <f>C13*750</f>
        <v>3750</v>
      </c>
      <c r="E13" s="27" t="n">
        <f>C13*487.5</f>
        <v>2437.5</v>
      </c>
      <c r="F13" s="27" t="n">
        <f>D13+E13</f>
        <v>6187.5</v>
      </c>
      <c r="G13" s="28"/>
      <c r="H13" s="28"/>
      <c r="I13" s="27" t="n">
        <f>F13</f>
        <v>6187.5</v>
      </c>
    </row>
    <row r="14" s="29" customFormat="1" ht="27" customHeight="1">
      <c r="A14" s="25" t="n">
        <v>8</v>
      </c>
      <c r="B14" s="26" t="s">
        <v>29</v>
      </c>
      <c r="C14" s="24" t="n">
        <v>6</v>
      </c>
      <c r="D14" s="27" t="n">
        <f>C14*750</f>
        <v>4500</v>
      </c>
      <c r="E14" s="27" t="n">
        <f>C14*487.5</f>
        <v>2925</v>
      </c>
      <c r="F14" s="27" t="n">
        <f>D14+E14</f>
        <v>7425</v>
      </c>
      <c r="G14" s="28"/>
      <c r="H14" s="28"/>
      <c r="I14" s="27" t="n">
        <f>F14</f>
        <v>7425</v>
      </c>
    </row>
    <row r="15" s="29" customFormat="1" ht="27" customHeight="1">
      <c r="A15" s="25" t="n">
        <v>9</v>
      </c>
      <c r="B15" s="26" t="s">
        <v>30</v>
      </c>
      <c r="C15" s="24" t="n">
        <v>5</v>
      </c>
      <c r="D15" s="27" t="n">
        <f>C15*750</f>
        <v>3750</v>
      </c>
      <c r="E15" s="27" t="n">
        <f>C15*487.5</f>
        <v>2437.5</v>
      </c>
      <c r="F15" s="27" t="n">
        <f>D15+E15</f>
        <v>6187.5</v>
      </c>
      <c r="G15" s="28"/>
      <c r="H15" s="28"/>
      <c r="I15" s="27" t="n">
        <f>F15</f>
        <v>6187.5</v>
      </c>
    </row>
    <row r="16" s="29" customFormat="1" ht="27" customHeight="1">
      <c r="A16" s="25" t="n">
        <v>10</v>
      </c>
      <c r="B16" s="26" t="s">
        <v>31</v>
      </c>
      <c r="C16" s="24" t="n">
        <v>21</v>
      </c>
      <c r="D16" s="27" t="n">
        <f>C16*750</f>
        <v>15750</v>
      </c>
      <c r="E16" s="27" t="n">
        <f>C16*487.5</f>
        <v>10237.5</v>
      </c>
      <c r="F16" s="27" t="n">
        <f>D16+E16</f>
        <v>25987.5</v>
      </c>
      <c r="G16" s="28"/>
      <c r="H16" s="28"/>
      <c r="I16" s="27" t="n">
        <f>F16</f>
        <v>25987.5</v>
      </c>
    </row>
    <row r="17" s="29" customFormat="1" ht="27" customHeight="1">
      <c r="A17" s="25" t="n">
        <v>11</v>
      </c>
      <c r="B17" s="26" t="s">
        <v>32</v>
      </c>
      <c r="C17" s="24" t="n">
        <v>24</v>
      </c>
      <c r="D17" s="27" t="n">
        <f>C17*750</f>
        <v>18000</v>
      </c>
      <c r="E17" s="27" t="n">
        <f>C17*487.5</f>
        <v>11700</v>
      </c>
      <c r="F17" s="27" t="n">
        <f>D17+E17</f>
        <v>29700</v>
      </c>
      <c r="G17" s="28"/>
      <c r="H17" s="28"/>
      <c r="I17" s="27" t="n">
        <f>F17</f>
        <v>29700</v>
      </c>
    </row>
    <row r="18" s="42" customFormat="1" ht="30" customHeight="1">
      <c r="A18" s="29"/>
      <c r="B18" s="7"/>
      <c r="C18" s="8"/>
      <c r="D18" s="8"/>
      <c r="E18" s="8"/>
      <c r="F18" s="8"/>
      <c r="G18" s="8"/>
      <c r="H18" s="8"/>
      <c r="I18" s="8"/>
    </row>
    <row r="19" s="42" customFormat="1" ht="30" customHeight="1">
      <c r="A19" s="29"/>
      <c r="B19" s="7"/>
      <c r="C19" s="8"/>
      <c r="D19" s="8"/>
      <c r="E19" s="8"/>
      <c r="F19" s="8"/>
      <c r="G19" s="8"/>
      <c r="H19" s="8"/>
      <c r="I19" s="8"/>
    </row>
    <row r="20" s="42" customFormat="1" ht="30" customHeight="1">
      <c r="A20" s="29"/>
      <c r="B20" s="7"/>
      <c r="C20" s="8"/>
      <c r="D20" s="8"/>
      <c r="E20" s="8"/>
      <c r="F20" s="8"/>
      <c r="G20" s="8"/>
      <c r="H20" s="8"/>
      <c r="I20" s="8"/>
    </row>
    <row r="21" s="42" customFormat="1" ht="30" customHeight="1">
      <c r="A21" s="29"/>
      <c r="B21" s="7"/>
      <c r="C21" s="8"/>
      <c r="D21" s="8"/>
      <c r="E21" s="8"/>
      <c r="F21" s="8"/>
      <c r="G21" s="8"/>
      <c r="H21" s="8"/>
      <c r="I21" s="8"/>
    </row>
    <row r="22" s="42" customFormat="1" ht="30" customHeight="1">
      <c r="A22" s="29"/>
      <c r="B22" s="7"/>
      <c r="C22" s="8"/>
      <c r="D22" s="8"/>
      <c r="E22" s="8"/>
      <c r="F22" s="8"/>
      <c r="G22" s="8"/>
      <c r="H22" s="8"/>
      <c r="I22" s="8"/>
    </row>
    <row r="23" s="42" customFormat="1" ht="30" customHeight="1">
      <c r="A23" s="29"/>
      <c r="B23" s="7"/>
      <c r="C23" s="8"/>
      <c r="D23" s="8"/>
      <c r="E23" s="8"/>
      <c r="F23" s="8"/>
      <c r="G23" s="8"/>
      <c r="H23" s="8"/>
      <c r="I23" s="8"/>
    </row>
    <row r="24" s="42" customFormat="1" ht="30" customHeight="1">
      <c r="A24" s="29"/>
      <c r="B24" s="7"/>
      <c r="C24" s="8"/>
      <c r="D24" s="8"/>
      <c r="E24" s="8"/>
      <c r="F24" s="8"/>
      <c r="G24" s="8"/>
      <c r="H24" s="8"/>
      <c r="I24" s="8"/>
    </row>
    <row r="25" s="42" customFormat="1" ht="30" customHeight="1">
      <c r="A25" s="29"/>
      <c r="B25" s="7"/>
      <c r="C25" s="8"/>
      <c r="D25" s="8"/>
      <c r="E25" s="8"/>
      <c r="F25" s="8"/>
      <c r="G25" s="8"/>
      <c r="H25" s="8"/>
      <c r="I25" s="8"/>
    </row>
    <row r="26" s="42" customFormat="1" ht="30" customHeight="1">
      <c r="A26" s="29"/>
      <c r="B26" s="7"/>
      <c r="C26" s="8"/>
      <c r="D26" s="8"/>
      <c r="E26" s="8"/>
      <c r="F26" s="8"/>
      <c r="G26" s="8"/>
      <c r="H26" s="8"/>
      <c r="I26" s="8"/>
    </row>
    <row r="27" s="42" customFormat="1" ht="30" customHeight="1">
      <c r="A27" s="29"/>
      <c r="B27" s="7"/>
      <c r="C27" s="8"/>
      <c r="D27" s="8"/>
      <c r="E27" s="8"/>
      <c r="F27" s="8"/>
      <c r="G27" s="8"/>
      <c r="H27" s="8"/>
      <c r="I27" s="8"/>
    </row>
    <row r="28" s="42" customFormat="1" ht="30" customHeight="1">
      <c r="A28" s="29"/>
      <c r="B28" s="7"/>
      <c r="C28" s="8"/>
      <c r="D28" s="8"/>
      <c r="E28" s="8"/>
      <c r="F28" s="8"/>
      <c r="G28" s="8"/>
      <c r="H28" s="8"/>
      <c r="I28" s="8"/>
      <c r="K28" s="9"/>
    </row>
    <row r="29" s="42" customFormat="1" ht="30" customHeight="1">
      <c r="A29" s="29"/>
      <c r="B29" s="7"/>
      <c r="C29" s="8"/>
      <c r="D29" s="8"/>
      <c r="E29" s="8"/>
      <c r="F29" s="8"/>
      <c r="G29" s="8"/>
      <c r="H29" s="8"/>
      <c r="I29" s="8"/>
      <c r="K29" s="9"/>
    </row>
    <row r="30" s="42" customFormat="1" ht="30" customHeight="1">
      <c r="A30" s="29"/>
      <c r="B30" s="7"/>
      <c r="C30" s="8"/>
      <c r="D30" s="8"/>
      <c r="E30" s="8"/>
      <c r="F30" s="8"/>
      <c r="G30" s="8"/>
      <c r="H30" s="8"/>
      <c r="I30" s="8"/>
      <c r="K30" s="9"/>
    </row>
    <row r="31" s="42" customFormat="1" ht="30" customHeight="1">
      <c r="A31" s="29"/>
      <c r="B31" s="7"/>
      <c r="C31" s="8"/>
      <c r="D31" s="8"/>
      <c r="E31" s="8"/>
      <c r="F31" s="8"/>
      <c r="G31" s="8"/>
      <c r="H31" s="8"/>
      <c r="I31" s="8"/>
      <c r="K31" s="9"/>
    </row>
    <row r="32" s="42" customFormat="1" ht="30" customHeight="1">
      <c r="A32" s="29"/>
      <c r="B32" s="7"/>
      <c r="C32" s="8"/>
      <c r="D32" s="8"/>
      <c r="E32" s="8"/>
      <c r="F32" s="8"/>
      <c r="G32" s="8"/>
      <c r="H32" s="8"/>
      <c r="I32" s="8"/>
      <c r="K32" s="9"/>
    </row>
    <row r="33" s="42" customFormat="1" ht="30" customHeight="1">
      <c r="A33" s="29"/>
      <c r="B33" s="7"/>
      <c r="C33" s="8"/>
      <c r="D33" s="8"/>
      <c r="E33" s="8"/>
      <c r="F33" s="8"/>
      <c r="G33" s="8"/>
      <c r="H33" s="8"/>
      <c r="I33" s="8"/>
      <c r="K33" s="9"/>
    </row>
    <row r="34" s="42" customFormat="1" ht="30" customHeight="1">
      <c r="A34" s="29"/>
      <c r="B34" s="7"/>
      <c r="C34" s="8"/>
      <c r="D34" s="8"/>
      <c r="E34" s="8"/>
      <c r="F34" s="8"/>
      <c r="G34" s="8"/>
      <c r="H34" s="8"/>
      <c r="I34" s="8"/>
      <c r="K34" s="9"/>
    </row>
    <row r="35" s="42" customFormat="1" ht="30" customHeight="1">
      <c r="A35" s="29"/>
      <c r="B35" s="7"/>
      <c r="C35" s="8"/>
      <c r="D35" s="8"/>
      <c r="E35" s="8"/>
      <c r="F35" s="8"/>
      <c r="G35" s="8"/>
      <c r="H35" s="8"/>
      <c r="I35" s="8"/>
      <c r="K35" s="9"/>
    </row>
    <row r="36" s="42" customFormat="1" ht="30" customHeight="1">
      <c r="A36" s="29"/>
      <c r="B36" s="7"/>
      <c r="C36" s="8"/>
      <c r="D36" s="8"/>
      <c r="E36" s="8"/>
      <c r="F36" s="8"/>
      <c r="G36" s="8"/>
      <c r="H36" s="8"/>
      <c r="I36" s="8"/>
      <c r="K36" s="9"/>
    </row>
    <row r="37" s="42" customFormat="1" ht="30" customHeight="1">
      <c r="A37" s="29"/>
      <c r="B37" s="7"/>
      <c r="C37" s="8"/>
      <c r="D37" s="8"/>
      <c r="E37" s="8"/>
      <c r="F37" s="8"/>
      <c r="G37" s="8"/>
      <c r="H37" s="8"/>
      <c r="I37" s="8"/>
      <c r="K37" s="9"/>
    </row>
    <row r="38" s="42" customFormat="1" ht="30" customHeight="1">
      <c r="A38" s="29"/>
      <c r="B38" s="7"/>
      <c r="C38" s="8"/>
      <c r="D38" s="8"/>
      <c r="E38" s="8"/>
      <c r="F38" s="8"/>
      <c r="G38" s="8"/>
      <c r="H38" s="8"/>
      <c r="I38" s="8"/>
      <c r="K38" s="9"/>
    </row>
    <row r="39" s="42" customFormat="1" ht="30" customHeight="1">
      <c r="A39" s="29"/>
      <c r="B39" s="7"/>
      <c r="C39" s="8"/>
      <c r="D39" s="8"/>
      <c r="E39" s="8"/>
      <c r="F39" s="8"/>
      <c r="G39" s="8"/>
      <c r="H39" s="8"/>
      <c r="I39" s="8"/>
      <c r="K39" s="9"/>
    </row>
    <row r="40" s="42" customFormat="1" ht="30" customHeight="1">
      <c r="A40" s="29"/>
      <c r="B40" s="7"/>
      <c r="C40" s="8"/>
      <c r="D40" s="8"/>
      <c r="E40" s="8"/>
      <c r="F40" s="8"/>
      <c r="G40" s="8"/>
      <c r="H40" s="8"/>
      <c r="I40" s="8"/>
      <c r="K40" s="9"/>
    </row>
    <row r="41" s="42" customFormat="1" ht="30" customHeight="1">
      <c r="A41" s="29"/>
      <c r="B41" s="7"/>
      <c r="C41" s="8"/>
      <c r="D41" s="8"/>
      <c r="E41" s="8"/>
      <c r="F41" s="8"/>
      <c r="G41" s="8"/>
      <c r="H41" s="8"/>
      <c r="I41" s="8"/>
      <c r="K41" s="9"/>
    </row>
    <row r="42" s="42" customFormat="1" ht="30" customHeight="1">
      <c r="A42" s="29"/>
      <c r="B42" s="7"/>
      <c r="C42" s="8"/>
      <c r="D42" s="8"/>
      <c r="E42" s="8"/>
      <c r="F42" s="8"/>
      <c r="G42" s="8"/>
      <c r="H42" s="8"/>
      <c r="I42" s="8"/>
      <c r="K42" s="9"/>
    </row>
  </sheetData>
  <protectedRanges>
    <protectedRange sqref="C60:I67 A18:B67 C18:I58" name="区域1_1"/>
    <protectedRange sqref="A1:C5 A68:IG65423 D1:IG4 F5:IG5 J6:IG67" name="区域1"/>
    <protectedRange sqref="A6:B17 C6:I13 C15:I17" name="区域1_2"/>
  </protectedRanges>
  <mergeCells count="11">
    <mergeCell ref="F4:F5"/>
    <mergeCell ref="H2:H5"/>
    <mergeCell ref="B2:B5"/>
    <mergeCell ref="I2:I5"/>
    <mergeCell ref="D2:F3"/>
    <mergeCell ref="A1:I1"/>
    <mergeCell ref="A2:A5"/>
    <mergeCell ref="C2:C5"/>
    <mergeCell ref="D4:D5"/>
    <mergeCell ref="E4:E5"/>
    <mergeCell ref="G2:G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2026-04-01T13:28:38Z</dcterms:modified>
</cp:coreProperties>
</file>