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12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7" r:id="rId12"/>
    <sheet name="表十三 " sheetId="16" r:id="rId1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<sst xmlns="http://schemas.openxmlformats.org/spreadsheetml/2006/main" count="654" uniqueCount="371">
  <si>
    <t>附表1</t>
  </si>
  <si>
    <t>2025年重庆市杨家坪中学财政拨款收支总表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</si>
  <si>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</si>
  <si>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</si>
  <si>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</si>
  <si>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</si>
  <si>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</si>
  <si>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</si>
  <si>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</si>
  <si>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</si>
  <si>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</si>
  <si>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</si>
  <si>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</si>
  <si>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</si>
  <si>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</si>
  <si>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</si>
  <si>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</si>
  <si>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</si>
  <si>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</si>
  <si>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</si>
  <si>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城乡社区支出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</si>
  <si>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</si>
  <si>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</si>
  <si>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</si>
  <si>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</si>
  <si>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</si>
  <si>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</si>
  <si>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</si>
  <si>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附表2</t>
  </si>
  <si>
    <t>2025年重庆市杨家坪中学一般公共预算财政拨款支出预算表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</si>
  <si>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</si>
  <si>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</si>
  <si>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</si>
  <si>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</si>
  <si>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</si>
  <si>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</si>
  <si>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</si>
  <si>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</si>
  <si>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</si>
  <si>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</si>
  <si>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2050203</t>
    </r>
  </si>
  <si>
    <r>
      <rPr>
        <sz val="10"/>
        <color rgb="FF000000"/>
        <rFont val="方正仿宋_GBK"/>
        <charset val="134"/>
      </rPr>
      <t>  初中教育</t>
    </r>
  </si>
  <si>
    <r>
      <rPr>
        <sz val="10"/>
        <color rgb="FF000000"/>
        <rFont val="方正仿宋_GBK"/>
        <charset val="134"/>
      </rPr>
      <t>  2050204</t>
    </r>
  </si>
  <si>
    <r>
      <rPr>
        <sz val="10"/>
        <color rgb="FF000000"/>
        <rFont val="方正仿宋_GBK"/>
        <charset val="134"/>
      </rPr>
      <t>  高中教育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</si>
  <si>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</si>
  <si>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</si>
  <si>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</si>
  <si>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</si>
  <si>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</si>
  <si>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</si>
  <si>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</si>
  <si>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</si>
  <si>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</si>
  <si>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</si>
  <si>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</si>
  <si>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</si>
  <si>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t> 21011</t>
  </si>
  <si>
    <t> 行政事业单位医疗</t>
  </si>
  <si>
    <t>  2101102</t>
  </si>
  <si>
    <t>  事业单位医疗</t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</si>
  <si>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</si>
  <si>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</si>
  <si>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</si>
  <si>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</si>
  <si>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</si>
  <si>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</si>
  <si>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</si>
  <si>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r>
      <rPr>
        <sz val="10"/>
        <color rgb="FF000000"/>
        <rFont val="方正仿宋_GBK"/>
        <charset val="134"/>
      </rPr>
      <t>  2210203</t>
    </r>
  </si>
  <si>
    <r>
      <rPr>
        <sz val="10"/>
        <color rgb="FF000000"/>
        <rFont val="方正仿宋_GBK"/>
        <charset val="134"/>
      </rPr>
      <t>  购房补贴</t>
    </r>
  </si>
  <si>
    <t>附表3</t>
  </si>
  <si>
    <t>2025年重庆市杨家坪中学一般公共预算财政拨款基本支出预算表</t>
  </si>
  <si>
    <t>（部门预算支出经济分类科目）</t>
  </si>
  <si>
    <t>经济分类科目</t>
  </si>
  <si>
    <t>2025年基本支出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</si>
  <si>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</si>
  <si>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</si>
  <si>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</si>
  <si>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</si>
  <si>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</si>
  <si>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</si>
  <si>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</si>
  <si>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</si>
  <si>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</si>
  <si>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</si>
  <si>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</si>
  <si>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</si>
  <si>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</si>
  <si>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</si>
  <si>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</si>
  <si>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</si>
  <si>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</si>
  <si>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</si>
  <si>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</si>
  <si>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</si>
  <si>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</si>
  <si>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</si>
  <si>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</si>
  <si>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</si>
  <si>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</si>
  <si>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</si>
  <si>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</si>
  <si>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</si>
  <si>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</si>
  <si>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</si>
  <si>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</si>
  <si>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</si>
  <si>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</si>
  <si>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</si>
  <si>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</si>
  <si>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</si>
  <si>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</si>
  <si>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</si>
  <si>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</si>
  <si>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</si>
  <si>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</si>
  <si>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</si>
  <si>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</si>
  <si>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</si>
  <si>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</si>
  <si>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</si>
  <si>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30218</t>
    </r>
  </si>
  <si>
    <r>
      <rPr>
        <sz val="10"/>
        <color rgb="FF000000"/>
        <rFont val="方正仿宋_GBK"/>
        <charset val="134"/>
      </rPr>
      <t> 专用材料费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</si>
  <si>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</si>
  <si>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</si>
  <si>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</si>
  <si>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</si>
  <si>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</si>
  <si>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</si>
  <si>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</si>
  <si>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</si>
  <si>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</si>
  <si>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</si>
  <si>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</si>
  <si>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</si>
  <si>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30301</t>
    </r>
  </si>
  <si>
    <r>
      <rPr>
        <sz val="10"/>
        <color rgb="FF000000"/>
        <rFont val="方正仿宋_GBK"/>
        <charset val="134"/>
      </rPr>
      <t> 离休费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</si>
  <si>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</si>
  <si>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</si>
  <si>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</si>
  <si>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</si>
  <si>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</si>
  <si>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</si>
  <si>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</si>
  <si>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</si>
  <si>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附表4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</si>
  <si>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</si>
  <si>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</si>
  <si>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</si>
  <si>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</si>
  <si>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</si>
  <si>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charset val="134"/>
      </rPr>
      <t> 50501</t>
    </r>
  </si>
  <si>
    <r>
      <rPr>
        <sz val="12"/>
        <color rgb="FF000000"/>
        <rFont val="方正仿宋_GBK"/>
        <charset val="134"/>
      </rPr>
      <t> 工资福利支出</t>
    </r>
  </si>
  <si>
    <r>
      <rPr>
        <sz val="12"/>
        <color rgb="FF000000"/>
        <rFont val="方正仿宋_GBK"/>
        <charset val="134"/>
      </rPr>
      <t> 50502</t>
    </r>
  </si>
  <si>
    <r>
      <rPr>
        <sz val="12"/>
        <color rgb="FF000000"/>
        <rFont val="方正仿宋_GBK"/>
        <charset val="134"/>
      </rPr>
      <t> 商品和服务支出</t>
    </r>
  </si>
  <si>
    <t>506</t>
  </si>
  <si>
    <t>对事业单位资本性补助</t>
  </si>
  <si>
    <r>
      <rPr>
        <sz val="12"/>
        <color rgb="FF000000"/>
        <rFont val="方正仿宋_GBK"/>
        <charset val="134"/>
      </rPr>
      <t> 50601</t>
    </r>
  </si>
  <si>
    <r>
      <rPr>
        <sz val="12"/>
        <color rgb="FF000000"/>
        <rFont val="方正仿宋_GBK"/>
        <charset val="134"/>
      </rPr>
      <t> 资本性支出</t>
    </r>
  </si>
  <si>
    <t>509</t>
  </si>
  <si>
    <r>
      <rPr>
        <sz val="12"/>
        <color rgb="FF000000"/>
        <rFont val="方正仿宋_GBK"/>
        <charset val="134"/>
      </rPr>
      <t> 50901</t>
    </r>
  </si>
  <si>
    <r>
      <rPr>
        <sz val="12"/>
        <color rgb="FF000000"/>
        <rFont val="方正仿宋_GBK"/>
        <charset val="134"/>
      </rPr>
      <t> 社会福利和救助</t>
    </r>
  </si>
  <si>
    <r>
      <rPr>
        <sz val="12"/>
        <color rgb="FF000000"/>
        <rFont val="方正仿宋_GBK"/>
        <charset val="134"/>
      </rPr>
      <t> 50905</t>
    </r>
  </si>
  <si>
    <r>
      <rPr>
        <sz val="12"/>
        <color rgb="FF000000"/>
        <rFont val="方正仿宋_GBK"/>
        <charset val="134"/>
      </rPr>
      <t> 离退休费</t>
    </r>
  </si>
  <si>
    <t>附表5</t>
  </si>
  <si>
    <t>2025年重庆市杨家坪中学一般公共预算“三公”经费支出表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</si>
  <si>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</si>
  <si>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</si>
  <si>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</si>
  <si>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</si>
  <si>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</si>
  <si>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附表6</t>
  </si>
  <si>
    <t>2025年重庆市杨家坪中学政府性基金预算支出表</t>
  </si>
  <si>
    <t>本年政府性基金预算财政拨款支出</t>
  </si>
  <si>
    <t> 21208</t>
  </si>
  <si>
    <t> 国有土地使用权出让收入安排的支出</t>
  </si>
  <si>
    <t>  2120803</t>
  </si>
  <si>
    <t>  城市建设支出</t>
  </si>
  <si>
    <t>  2120899</t>
  </si>
  <si>
    <t>  其他国有土地使用权出让收入安排的支出</t>
  </si>
  <si>
    <t>附表7</t>
  </si>
  <si>
    <t>2025年重庆市杨家坪中学部门收支总表</t>
  </si>
  <si>
    <t>11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</si>
  <si>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</si>
  <si>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</si>
  <si>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</si>
  <si>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</si>
  <si>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</si>
  <si>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</si>
  <si>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</si>
  <si>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附表8</t>
  </si>
  <si>
    <t>2025年重庆市杨家坪中学部门收入总表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</si>
  <si>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</si>
  <si>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</si>
  <si>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</si>
  <si>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</si>
  <si>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</si>
  <si>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</si>
  <si>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</si>
  <si>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</si>
  <si>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</si>
  <si>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</si>
  <si>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</si>
  <si>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</si>
  <si>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2050203</t>
    </r>
  </si>
  <si>
    <r>
      <rPr>
        <sz val="9"/>
        <color rgb="FF000000"/>
        <rFont val="方正仿宋_GBK"/>
        <charset val="134"/>
      </rPr>
      <t>  初中教育</t>
    </r>
  </si>
  <si>
    <r>
      <rPr>
        <sz val="9"/>
        <color rgb="FF000000"/>
        <rFont val="方正仿宋_GBK"/>
        <charset val="134"/>
      </rPr>
      <t>  2050204</t>
    </r>
  </si>
  <si>
    <r>
      <rPr>
        <sz val="9"/>
        <color rgb="FF000000"/>
        <rFont val="方正仿宋_GBK"/>
        <charset val="134"/>
      </rPr>
      <t>  高中教育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</si>
  <si>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</si>
  <si>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</si>
  <si>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2080502</t>
    </r>
  </si>
  <si>
    <r>
      <rPr>
        <sz val="9"/>
        <color rgb="FF000000"/>
        <rFont val="方正仿宋_GBK"/>
        <charset val="134"/>
      </rPr>
      <t>  事业单位离退休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</si>
  <si>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</si>
  <si>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</si>
  <si>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</si>
  <si>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</si>
  <si>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</si>
  <si>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</si>
  <si>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</si>
  <si>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</si>
  <si>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</si>
  <si>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</si>
  <si>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</si>
  <si>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</si>
  <si>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</si>
  <si>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</si>
  <si>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</si>
  <si>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</si>
  <si>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方正仿宋_GBK"/>
        <charset val="134"/>
      </rPr>
      <t>  2210203</t>
    </r>
  </si>
  <si>
    <r>
      <rPr>
        <sz val="9"/>
        <color rgb="FF000000"/>
        <rFont val="方正仿宋_GBK"/>
        <charset val="134"/>
      </rPr>
      <t>  购房补贴</t>
    </r>
  </si>
  <si>
    <t>附表9</t>
  </si>
  <si>
    <t>2025年重庆市杨家坪中学部门支出总表</t>
  </si>
  <si>
    <t>项目支出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</si>
  <si>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</si>
  <si>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</si>
  <si>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2050203</t>
    </r>
  </si>
  <si>
    <r>
      <rPr>
        <sz val="12"/>
        <color rgb="FF000000"/>
        <rFont val="方正仿宋_GBK"/>
        <charset val="134"/>
      </rPr>
      <t>  初中教育</t>
    </r>
  </si>
  <si>
    <r>
      <rPr>
        <sz val="12"/>
        <color rgb="FF000000"/>
        <rFont val="方正仿宋_GBK"/>
        <charset val="134"/>
      </rPr>
      <t>  2050204</t>
    </r>
  </si>
  <si>
    <r>
      <rPr>
        <sz val="12"/>
        <color rgb="FF000000"/>
        <rFont val="方正仿宋_GBK"/>
        <charset val="134"/>
      </rPr>
      <t>  高中教育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</si>
  <si>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</si>
  <si>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</si>
  <si>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2080502</t>
    </r>
  </si>
  <si>
    <r>
      <rPr>
        <sz val="12"/>
        <color rgb="FF000000"/>
        <rFont val="方正仿宋_GBK"/>
        <charset val="134"/>
      </rPr>
      <t>  事业单位离退休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</si>
  <si>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</si>
  <si>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</si>
  <si>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</si>
  <si>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</si>
  <si>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</si>
  <si>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</si>
  <si>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</si>
  <si>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</si>
  <si>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</si>
  <si>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</si>
  <si>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</si>
  <si>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</si>
  <si>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</si>
  <si>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</si>
  <si>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</si>
  <si>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</si>
  <si>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 2210203</t>
    </r>
  </si>
  <si>
    <r>
      <rPr>
        <sz val="12"/>
        <color rgb="FF000000"/>
        <rFont val="方正仿宋_GBK"/>
        <charset val="134"/>
      </rPr>
      <t>  购房补贴</t>
    </r>
  </si>
  <si>
    <t>附表10</t>
  </si>
  <si>
    <t>2025年重庆市杨家坪中学一般公共预算财政拨款项目支出预算表</t>
  </si>
  <si>
    <r>
      <rPr>
        <sz val="12"/>
        <color rgb="FF000000"/>
        <rFont val="方正仿宋_GBK"/>
        <charset val="134"/>
      </rPr>
      <t> 30201</t>
    </r>
  </si>
  <si>
    <r>
      <rPr>
        <sz val="12"/>
        <color rgb="FF000000"/>
        <rFont val="方正仿宋_GBK"/>
        <charset val="134"/>
      </rPr>
      <t> 办公费</t>
    </r>
  </si>
  <si>
    <r>
      <rPr>
        <sz val="12"/>
        <color rgb="FF000000"/>
        <rFont val="方正仿宋_GBK"/>
        <charset val="134"/>
      </rPr>
      <t> 30205</t>
    </r>
  </si>
  <si>
    <r>
      <rPr>
        <sz val="12"/>
        <color rgb="FF000000"/>
        <rFont val="方正仿宋_GBK"/>
        <charset val="134"/>
      </rPr>
      <t> 水费</t>
    </r>
  </si>
  <si>
    <r>
      <rPr>
        <sz val="12"/>
        <color rgb="FF000000"/>
        <rFont val="方正仿宋_GBK"/>
        <charset val="134"/>
      </rPr>
      <t> 30206</t>
    </r>
  </si>
  <si>
    <r>
      <rPr>
        <sz val="12"/>
        <color rgb="FF000000"/>
        <rFont val="方正仿宋_GBK"/>
        <charset val="134"/>
      </rPr>
      <t> 电费</t>
    </r>
  </si>
  <si>
    <r>
      <rPr>
        <sz val="12"/>
        <color rgb="FF000000"/>
        <rFont val="方正仿宋_GBK"/>
        <charset val="134"/>
      </rPr>
      <t> 30209</t>
    </r>
  </si>
  <si>
    <r>
      <rPr>
        <sz val="12"/>
        <color rgb="FF000000"/>
        <rFont val="方正仿宋_GBK"/>
        <charset val="134"/>
      </rPr>
      <t> 物业管理费</t>
    </r>
  </si>
  <si>
    <r>
      <rPr>
        <sz val="12"/>
        <color rgb="FF000000"/>
        <rFont val="方正仿宋_GBK"/>
        <charset val="134"/>
      </rPr>
      <t> 30213</t>
    </r>
  </si>
  <si>
    <r>
      <rPr>
        <sz val="12"/>
        <color rgb="FF000000"/>
        <rFont val="方正仿宋_GBK"/>
        <charset val="134"/>
      </rPr>
      <t> 维修（护）费</t>
    </r>
  </si>
  <si>
    <r>
      <rPr>
        <sz val="12"/>
        <color rgb="FF000000"/>
        <rFont val="方正仿宋_GBK"/>
        <charset val="134"/>
      </rPr>
      <t> 30226</t>
    </r>
  </si>
  <si>
    <r>
      <rPr>
        <sz val="12"/>
        <color rgb="FF000000"/>
        <rFont val="方正仿宋_GBK"/>
        <charset val="134"/>
      </rPr>
      <t> 劳务费</t>
    </r>
  </si>
  <si>
    <t> 30308</t>
  </si>
  <si>
    <t> 助学金</t>
  </si>
  <si>
    <t> 31002</t>
  </si>
  <si>
    <r>
      <rPr>
        <sz val="12"/>
        <color rgb="FF000000"/>
        <rFont val="方正仿宋_GBK"/>
        <charset val="134"/>
      </rPr>
      <t> 办公设备购置</t>
    </r>
  </si>
  <si>
    <t>附表11</t>
  </si>
  <si>
    <t> 50902</t>
  </si>
  <si>
    <t>附表12</t>
  </si>
  <si>
    <t>2025年重庆市杨家坪中学政府采购明细表</t>
  </si>
  <si>
    <t>金额单位：元</t>
  </si>
  <si>
    <t>部门单位</t>
  </si>
  <si>
    <t>项目编码</t>
  </si>
  <si>
    <t>项目名称</t>
  </si>
  <si>
    <t>功能科目</t>
  </si>
  <si>
    <t>政府经济科目</t>
  </si>
  <si>
    <t>部门经济科目</t>
  </si>
  <si>
    <t>是否政府采购</t>
  </si>
  <si>
    <t>项目状态</t>
  </si>
  <si>
    <t>单位资金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</si>
  <si>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</si>
  <si>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</si>
  <si>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</si>
  <si>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</si>
  <si>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</si>
  <si>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</si>
  <si>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合计：</t>
  </si>
  <si>
    <t xml:space="preserve"> </t>
  </si>
  <si>
    <r>
      <rPr>
        <sz val="9"/>
        <color rgb="FF000000"/>
        <rFont val="Dialog.plain"/>
        <charset val="134"/>
      </rPr>
      <t>  </t>
    </r>
  </si>
  <si>
    <r>
      <rPr>
        <sz val="9"/>
        <color rgb="FF000000"/>
        <rFont val="Dialog.plain"/>
        <charset val="134"/>
      </rPr>
      <t>   </t>
    </r>
  </si>
  <si>
    <t>附表13</t>
  </si>
  <si>
    <t>2025年重庆市杨家坪中学项目绩效目标表</t>
  </si>
  <si>
    <t>单位信息：</t>
  </si>
  <si>
    <t>250006-重庆市杨家坪中学</t>
  </si>
  <si>
    <t>项目名称：</t>
  </si>
  <si>
    <t>渝财教（2024）162号提前下达2025年普通高中生均公用经费市级补助经费</t>
  </si>
  <si>
    <t>职能职责与活动：</t>
  </si>
  <si>
    <t>0402-小学及中学教育管理/08-其他教育管理工作</t>
  </si>
  <si>
    <t>主管部门：</t>
  </si>
  <si>
    <t>250-重庆市杨家坪中学</t>
  </si>
  <si>
    <t>项目经办人：</t>
  </si>
  <si>
    <t>项目总额：</t>
  </si>
  <si>
    <t xml:space="preserve">124
</t>
  </si>
  <si>
    <t>预算执行率权重(%)：</t>
  </si>
  <si>
    <t>项目经办人电话：</t>
  </si>
  <si>
    <t>其中：</t>
  </si>
  <si>
    <t>财政资金：</t>
  </si>
  <si>
    <t>整体目标：</t>
  </si>
  <si>
    <t xml:space="preserve">渝财教（2024）162号提前下达2025年普通高中生均公用经费市级补助经费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</si>
  <si>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</si>
  <si>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</si>
  <si>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</si>
  <si>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</si>
  <si>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</si>
  <si>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</si>
  <si>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</si>
  <si>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</si>
  <si>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</si>
  <si>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</si>
  <si>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</si>
  <si>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</si>
  <si>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</si>
  <si>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备注</t>
  </si>
  <si>
    <t>产出指标</t>
  </si>
  <si>
    <t>质量指标</t>
  </si>
  <si>
    <t>教室装备达标率jlp</t>
  </si>
  <si>
    <t>≥</t>
  </si>
  <si>
    <t>100</t>
  </si>
  <si>
    <t>%</t>
  </si>
  <si>
    <t>20</t>
  </si>
  <si>
    <t>数量指标</t>
  </si>
  <si>
    <t>普通高中平均班额jlp</t>
  </si>
  <si>
    <t>50</t>
  </si>
  <si>
    <t>个</t>
  </si>
  <si>
    <t>15</t>
  </si>
  <si>
    <t>改善办学条件学校数量jlp</t>
  </si>
  <si>
    <t>1</t>
  </si>
  <si>
    <t>所</t>
  </si>
  <si>
    <t>效益指标</t>
  </si>
  <si>
    <t>可持续发展</t>
  </si>
  <si>
    <t>中小学党组织领导下的校长负责制覆盖率jlp</t>
  </si>
  <si>
    <t>社会效益</t>
  </si>
  <si>
    <t>高中阶段毛入学率jlp</t>
  </si>
  <si>
    <t>99</t>
  </si>
  <si>
    <t>满意度指标</t>
  </si>
  <si>
    <t>义务教育社会认可度jlp</t>
  </si>
  <si>
    <t>80</t>
  </si>
  <si>
    <t>10</t>
  </si>
  <si>
    <t>渝财教（2024）170号提前下达2025年城乡义务教育补助经费-生均公用经费</t>
  </si>
  <si>
    <t xml:space="preserve">渝财教（2024）170号提前下达2025年城乡义务教育补助经费-生均公用经费
</t>
  </si>
  <si>
    <t>义务教育阶段标准化学校覆盖率jlp</t>
  </si>
  <si>
    <t>＝</t>
  </si>
  <si>
    <t>特色课程建设数量</t>
  </si>
  <si>
    <t>5</t>
  </si>
  <si>
    <t>九年义务教育巩固率</t>
  </si>
  <si>
    <t>受益学生数</t>
  </si>
  <si>
    <t>4700</t>
  </si>
  <si>
    <t>人</t>
  </si>
  <si>
    <t>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</si>
</sst>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方正仿宋_GBK"/>
      <charset val="134"/>
    </font>
    <font>
      <sz val="16"/>
      <color rgb="FF000000"/>
      <name val="方正小标宋_GBK"/>
      <charset val="134"/>
    </font>
    <font>
      <sz val="16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WenQuanYi Micro Hei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5"/>
      <color rgb="FF000000"/>
      <name val="方正小标宋_GBK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4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" borderId="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6" applyNumberFormat="0" applyAlignment="0" applyProtection="0">
      <alignment vertical="center"/>
    </xf>
    <xf numFmtId="0" fontId="44" fillId="4" borderId="7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6" fillId="5" borderId="8" applyNumberFormat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34" fillId="0" borderId="0"/>
  </cellStyleXfs>
  <cellXfs count="87">
    <xf numFmtId="0" fontId="0" fillId="0" borderId="0" xfId="0" applyFont="1">
      <alignment vertical="center"/>
    </xf>
    <xf numFmtId="0" fontId="1" fillId="0" borderId="0" xfId="49" applyFont="1" applyFill="1" applyAlignment="1">
      <alignment vertical="center"/>
    </xf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>
      <alignment vertical="center"/>
    </xf>
    <xf numFmtId="4" fontId="25" fillId="0" borderId="2" xfId="0" applyNumberFormat="1" applyFont="1" applyFill="1" applyBorder="1" applyAlignment="1">
      <alignment horizontal="right" vertical="center"/>
    </xf>
    <xf numFmtId="4" fontId="25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" fontId="30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>
      <alignment vertical="center"/>
    </xf>
    <xf numFmtId="4" fontId="32" fillId="0" borderId="2" xfId="0" applyNumberFormat="1" applyFont="1" applyFill="1" applyBorder="1" applyAlignment="1">
      <alignment horizontal="right" vertical="center"/>
    </xf>
    <xf numFmtId="4" fontId="32" fillId="0" borderId="2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right" vertical="center" wrapText="1"/>
    </xf>
    <xf numFmtId="4" fontId="32" fillId="0" borderId="2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4" fontId="17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7" sqref="F7:G7"/>
    </sheetView>
  </sheetViews>
  <sheetFormatPr defaultColWidth="10" defaultRowHeight="13.5" outlineLevelCol="7"/>
  <cols>
    <col min="1" max="1" width="0.258333333333333" customWidth="1"/>
    <col min="2" max="2" width="23.6083333333333" customWidth="1"/>
    <col min="3" max="3" width="17.2333333333333" customWidth="1"/>
    <col min="4" max="4" width="25.775" customWidth="1"/>
    <col min="5" max="5" width="17.1" customWidth="1"/>
    <col min="6" max="6" width="16.2833333333333" customWidth="1"/>
    <col min="7" max="7" width="15.6" customWidth="1"/>
    <col min="8" max="8" width="16.4166666666667" customWidth="1"/>
    <col min="9" max="11" width="9.76666666666667" customWidth="1"/>
  </cols>
  <sheetData>
    <row r="1" ht="16.35" customHeight="1" spans="1:2">
      <c r="A1" s="3"/>
      <c r="B1" s="4" t="s">
        <v>0</v>
      </c>
    </row>
    <row r="2" ht="16.35" customHeight="1"/>
    <row r="3" ht="40.5" customHeight="1" spans="2:8">
      <c r="B3" s="29" t="s">
        <v>1</v>
      </c>
      <c r="C3" s="29"/>
      <c r="D3" s="29"/>
      <c r="E3" s="29"/>
      <c r="F3" s="29"/>
      <c r="G3" s="29"/>
      <c r="H3" s="29"/>
    </row>
    <row r="4" ht="23.25" customHeight="1" spans="8:8">
      <c r="H4" s="57" t="s">
        <v>2</v>
      </c>
    </row>
    <row r="5" ht="43.1" customHeight="1" spans="2:8">
      <c r="B5" s="33" t="s">
        <v>3</v>
      </c>
      <c r="C5" s="33"/>
      <c r="D5" s="33" t="s">
        <v>4</v>
      </c>
      <c r="E5" s="33"/>
      <c r="F5" s="33"/>
      <c r="G5" s="33"/>
      <c r="H5" s="33"/>
    </row>
    <row r="6" ht="43.1" customHeight="1" spans="2:8">
      <c r="B6" s="58" t="s">
        <v>5</v>
      </c>
      <c r="C6" s="58" t="s">
        <v>6</v>
      </c>
      <c r="D6" s="58" t="s">
        <v>5</v>
      </c>
      <c r="E6" s="58" t="s">
        <v>7</v>
      </c>
      <c r="F6" s="33" t="s">
        <v>8</v>
      </c>
      <c r="G6" s="33" t="s">
        <v>9</v>
      </c>
      <c r="H6" s="33" t="s">
        <v>10</v>
      </c>
    </row>
    <row r="7" ht="24.15" customHeight="1" spans="2:8">
      <c r="B7" s="59" t="s">
        <v>11</v>
      </c>
      <c r="C7" s="83">
        <v>15735.94</v>
      </c>
      <c r="D7" s="59" t="s">
        <v>12</v>
      </c>
      <c r="E7" s="83">
        <f t="shared" ref="E7:G7" si="0">E8+E9+E10+E11+E12</f>
        <v>19645.77</v>
      </c>
      <c r="F7" s="83">
        <f t="shared" si="0"/>
        <v>15765.25</v>
      </c>
      <c r="G7" s="83">
        <f t="shared" si="0"/>
        <v>3880.52</v>
      </c>
      <c r="H7" s="83"/>
    </row>
    <row r="8" ht="23.25" customHeight="1" spans="2:8">
      <c r="B8" s="43" t="s">
        <v>13</v>
      </c>
      <c r="C8" s="60">
        <v>15735.94</v>
      </c>
      <c r="D8" s="43" t="s">
        <v>14</v>
      </c>
      <c r="E8" s="60">
        <f t="shared" ref="E8:E12" si="1">F8+G8+H8</f>
        <v>12668.58</v>
      </c>
      <c r="F8" s="60">
        <f>12639.27+29.31</f>
        <v>12668.58</v>
      </c>
      <c r="G8" s="60"/>
      <c r="H8" s="60"/>
    </row>
    <row r="9" ht="23.25" customHeight="1" spans="2:8">
      <c r="B9" s="43" t="s">
        <v>15</v>
      </c>
      <c r="C9" s="60"/>
      <c r="D9" s="43" t="s">
        <v>16</v>
      </c>
      <c r="E9" s="60">
        <f t="shared" si="1"/>
        <v>1633.17</v>
      </c>
      <c r="F9" s="60">
        <v>1633.17</v>
      </c>
      <c r="G9" s="60"/>
      <c r="H9" s="60"/>
    </row>
    <row r="10" ht="23.25" customHeight="1" spans="2:8">
      <c r="B10" s="43" t="s">
        <v>17</v>
      </c>
      <c r="C10" s="60"/>
      <c r="D10" s="43" t="s">
        <v>18</v>
      </c>
      <c r="E10" s="60">
        <f t="shared" si="1"/>
        <v>464.17</v>
      </c>
      <c r="F10" s="60">
        <v>464.17</v>
      </c>
      <c r="G10" s="60"/>
      <c r="H10" s="60"/>
    </row>
    <row r="11" ht="23.25" customHeight="1" spans="2:8">
      <c r="B11" s="43"/>
      <c r="C11" s="60"/>
      <c r="D11" s="43" t="s">
        <v>19</v>
      </c>
      <c r="E11" s="60">
        <f t="shared" si="1"/>
        <v>999.33</v>
      </c>
      <c r="F11" s="60">
        <v>999.33</v>
      </c>
      <c r="G11" s="60"/>
      <c r="H11" s="60"/>
    </row>
    <row r="12" ht="22" customHeight="1" spans="2:8">
      <c r="B12" s="84"/>
      <c r="C12" s="85"/>
      <c r="D12" s="43" t="s">
        <v>20</v>
      </c>
      <c r="E12" s="60">
        <f t="shared" si="1"/>
        <v>3880.52</v>
      </c>
      <c r="F12" s="86"/>
      <c r="G12" s="60">
        <v>3880.52</v>
      </c>
      <c r="H12" s="86"/>
    </row>
    <row r="13" ht="22.4" customHeight="1" spans="2:8">
      <c r="B13" s="34" t="s">
        <v>21</v>
      </c>
      <c r="C13" s="83">
        <f>C14+C15</f>
        <v>3909.83</v>
      </c>
      <c r="D13" s="34" t="s">
        <v>22</v>
      </c>
      <c r="E13" s="86"/>
      <c r="F13" s="86"/>
      <c r="G13" s="86"/>
      <c r="H13" s="86"/>
    </row>
    <row r="14" ht="21.55" customHeight="1" spans="2:8">
      <c r="B14" s="44" t="s">
        <v>23</v>
      </c>
      <c r="C14" s="60">
        <v>29.31</v>
      </c>
      <c r="D14" s="84"/>
      <c r="E14" s="86"/>
      <c r="F14" s="86"/>
      <c r="G14" s="86"/>
      <c r="H14" s="86"/>
    </row>
    <row r="15" ht="20.7" customHeight="1" spans="2:8">
      <c r="B15" s="44" t="s">
        <v>24</v>
      </c>
      <c r="C15" s="60">
        <v>3880.52</v>
      </c>
      <c r="D15" s="84"/>
      <c r="E15" s="86"/>
      <c r="F15" s="86"/>
      <c r="G15" s="86"/>
      <c r="H15" s="86"/>
    </row>
    <row r="16" ht="20.7" customHeight="1" spans="2:8">
      <c r="B16" s="44" t="s">
        <v>25</v>
      </c>
      <c r="C16" s="85"/>
      <c r="D16" s="84"/>
      <c r="E16" s="86"/>
      <c r="F16" s="86"/>
      <c r="G16" s="86"/>
      <c r="H16" s="86"/>
    </row>
    <row r="17" ht="23" customHeight="1" spans="2:8">
      <c r="B17" s="84"/>
      <c r="C17" s="86"/>
      <c r="D17" s="84"/>
      <c r="E17" s="86"/>
      <c r="F17" s="86"/>
      <c r="G17" s="86"/>
      <c r="H17" s="86"/>
    </row>
    <row r="18" ht="24.15" customHeight="1" spans="2:8">
      <c r="B18" s="59" t="s">
        <v>26</v>
      </c>
      <c r="C18" s="83">
        <f>C13+C7</f>
        <v>19645.77</v>
      </c>
      <c r="D18" s="59" t="s">
        <v>27</v>
      </c>
      <c r="E18" s="83">
        <f t="shared" ref="E18:G18" si="2">E7</f>
        <v>19645.77</v>
      </c>
      <c r="F18" s="83">
        <f t="shared" si="2"/>
        <v>15765.25</v>
      </c>
      <c r="G18" s="83">
        <f t="shared" si="2"/>
        <v>3880.52</v>
      </c>
      <c r="H18" s="83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B3" sqref="B3:D3"/>
    </sheetView>
  </sheetViews>
  <sheetFormatPr defaultColWidth="10" defaultRowHeight="13.5" outlineLevelCol="3"/>
  <cols>
    <col min="1" max="1" width="0.266666666666667" customWidth="1"/>
    <col min="2" max="2" width="14.5166666666667" customWidth="1"/>
    <col min="3" max="3" width="40.9833333333333" customWidth="1"/>
    <col min="4" max="4" width="28.6333333333333" customWidth="1"/>
  </cols>
  <sheetData>
    <row r="1" ht="16.35" customHeight="1" spans="1:2">
      <c r="A1" s="3"/>
      <c r="B1" s="4" t="s">
        <v>260</v>
      </c>
    </row>
    <row r="2" ht="16.35" customHeight="1"/>
    <row r="3" ht="51.75" customHeight="1" spans="2:4">
      <c r="B3" s="38" t="s">
        <v>261</v>
      </c>
      <c r="C3" s="38"/>
      <c r="D3" s="38"/>
    </row>
    <row r="4" ht="27.6" customHeight="1" spans="2:4">
      <c r="B4" s="30" t="s">
        <v>71</v>
      </c>
      <c r="C4" s="30"/>
      <c r="D4" s="30"/>
    </row>
    <row r="5" ht="19.8" customHeight="1" spans="4:4">
      <c r="D5" s="31" t="s">
        <v>2</v>
      </c>
    </row>
    <row r="6" ht="37.05" customHeight="1" spans="2:4">
      <c r="B6" s="32" t="s">
        <v>146</v>
      </c>
      <c r="C6" s="32"/>
      <c r="D6" s="32" t="s">
        <v>231</v>
      </c>
    </row>
    <row r="7" ht="27.6" customHeight="1" spans="2:4">
      <c r="B7" s="33" t="s">
        <v>74</v>
      </c>
      <c r="C7" s="33" t="s">
        <v>33</v>
      </c>
      <c r="D7" s="32"/>
    </row>
    <row r="8" ht="20.7" customHeight="1" spans="2:4">
      <c r="B8" s="34" t="s">
        <v>7</v>
      </c>
      <c r="C8" s="34"/>
      <c r="D8" s="35">
        <f>D9+D16+D18</f>
        <v>2203.31</v>
      </c>
    </row>
    <row r="9" ht="19.8" customHeight="1" spans="2:4">
      <c r="B9" s="39" t="s">
        <v>98</v>
      </c>
      <c r="C9" s="39" t="s">
        <v>99</v>
      </c>
      <c r="D9" s="37">
        <f>SUM(D10:D15)</f>
        <v>2148.28</v>
      </c>
    </row>
    <row r="10" ht="18.95" customHeight="1" spans="2:4">
      <c r="B10" s="36" t="s">
        <v>262</v>
      </c>
      <c r="C10" s="36" t="s">
        <v>263</v>
      </c>
      <c r="D10" s="37">
        <f>172+24.28</f>
        <v>196.28</v>
      </c>
    </row>
    <row r="11" ht="18.95" customHeight="1" spans="2:4">
      <c r="B11" s="36" t="s">
        <v>264</v>
      </c>
      <c r="C11" s="36" t="s">
        <v>265</v>
      </c>
      <c r="D11" s="37">
        <v>50</v>
      </c>
    </row>
    <row r="12" ht="18.95" customHeight="1" spans="2:4">
      <c r="B12" s="36" t="s">
        <v>266</v>
      </c>
      <c r="C12" s="36" t="s">
        <v>267</v>
      </c>
      <c r="D12" s="37">
        <v>130</v>
      </c>
    </row>
    <row r="13" ht="18.95" customHeight="1" spans="2:4">
      <c r="B13" s="36" t="s">
        <v>268</v>
      </c>
      <c r="C13" s="36" t="s">
        <v>269</v>
      </c>
      <c r="D13" s="37">
        <v>34</v>
      </c>
    </row>
    <row r="14" ht="18.95" customHeight="1" spans="2:4">
      <c r="B14" s="36" t="s">
        <v>270</v>
      </c>
      <c r="C14" s="36" t="s">
        <v>271</v>
      </c>
      <c r="D14" s="37">
        <v>40</v>
      </c>
    </row>
    <row r="15" ht="18.95" customHeight="1" spans="2:4">
      <c r="B15" s="36" t="s">
        <v>272</v>
      </c>
      <c r="C15" s="36" t="s">
        <v>273</v>
      </c>
      <c r="D15" s="37">
        <v>1698</v>
      </c>
    </row>
    <row r="16" ht="18.95" customHeight="1" spans="2:4">
      <c r="B16" s="36">
        <v>303</v>
      </c>
      <c r="C16" s="36" t="s">
        <v>133</v>
      </c>
      <c r="D16" s="37">
        <v>5.03</v>
      </c>
    </row>
    <row r="17" ht="18.95" customHeight="1" spans="2:4">
      <c r="B17" s="36" t="s">
        <v>274</v>
      </c>
      <c r="C17" s="36" t="s">
        <v>275</v>
      </c>
      <c r="D17" s="37">
        <v>5.03</v>
      </c>
    </row>
    <row r="18" ht="19.8" customHeight="1" spans="2:4">
      <c r="B18" s="39" t="s">
        <v>140</v>
      </c>
      <c r="C18" s="39" t="s">
        <v>141</v>
      </c>
      <c r="D18" s="37">
        <f>D19</f>
        <v>50</v>
      </c>
    </row>
    <row r="19" ht="18.95" customHeight="1" spans="2:4">
      <c r="B19" s="36" t="s">
        <v>276</v>
      </c>
      <c r="C19" s="36" t="s">
        <v>277</v>
      </c>
      <c r="D19" s="37">
        <v>50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3" sqref="B3:D3"/>
    </sheetView>
  </sheetViews>
  <sheetFormatPr defaultColWidth="10" defaultRowHeight="13.5" outlineLevelCol="3"/>
  <cols>
    <col min="1" max="1" width="0.266666666666667" customWidth="1"/>
    <col min="2" max="2" width="15.7416666666667" customWidth="1"/>
    <col min="3" max="3" width="36.5" customWidth="1"/>
    <col min="4" max="4" width="33.5166666666667" customWidth="1"/>
  </cols>
  <sheetData>
    <row r="1" ht="16.35" customHeight="1" spans="1:2">
      <c r="A1" s="3"/>
      <c r="B1" s="4" t="s">
        <v>278</v>
      </c>
    </row>
    <row r="2" ht="16.35" customHeight="1"/>
    <row r="3" ht="51.75" customHeight="1" spans="2:4">
      <c r="B3" s="29" t="s">
        <v>261</v>
      </c>
      <c r="C3" s="29"/>
      <c r="D3" s="29"/>
    </row>
    <row r="4" ht="27.6" customHeight="1" spans="2:4">
      <c r="B4" s="30" t="s">
        <v>145</v>
      </c>
      <c r="C4" s="30"/>
      <c r="D4" s="30"/>
    </row>
    <row r="5" ht="19.8" customHeight="1" spans="4:4">
      <c r="D5" s="31" t="s">
        <v>2</v>
      </c>
    </row>
    <row r="6" ht="39.65" customHeight="1" spans="2:4">
      <c r="B6" s="32" t="s">
        <v>146</v>
      </c>
      <c r="C6" s="32"/>
      <c r="D6" s="32" t="s">
        <v>231</v>
      </c>
    </row>
    <row r="7" ht="31.05" customHeight="1" spans="2:4">
      <c r="B7" s="33" t="s">
        <v>74</v>
      </c>
      <c r="C7" s="33" t="s">
        <v>33</v>
      </c>
      <c r="D7" s="32"/>
    </row>
    <row r="8" ht="20.7" customHeight="1" spans="2:4">
      <c r="B8" s="34" t="s">
        <v>7</v>
      </c>
      <c r="C8" s="34"/>
      <c r="D8" s="35">
        <f>D9+D11+D13</f>
        <v>2203.31</v>
      </c>
    </row>
    <row r="9" ht="19.8" customHeight="1" spans="2:4">
      <c r="B9" s="36" t="s">
        <v>148</v>
      </c>
      <c r="C9" s="36" t="s">
        <v>149</v>
      </c>
      <c r="D9" s="37">
        <f>D10</f>
        <v>2148.28</v>
      </c>
    </row>
    <row r="10" ht="18.95" customHeight="1" spans="2:4">
      <c r="B10" s="36" t="s">
        <v>152</v>
      </c>
      <c r="C10" s="36" t="s">
        <v>153</v>
      </c>
      <c r="D10" s="37">
        <f>2124+24.28</f>
        <v>2148.28</v>
      </c>
    </row>
    <row r="11" ht="19.8" customHeight="1" spans="2:4">
      <c r="B11" s="36" t="s">
        <v>154</v>
      </c>
      <c r="C11" s="36" t="s">
        <v>155</v>
      </c>
      <c r="D11" s="37">
        <f>D12</f>
        <v>50</v>
      </c>
    </row>
    <row r="12" ht="18.95" customHeight="1" spans="2:4">
      <c r="B12" s="36" t="s">
        <v>156</v>
      </c>
      <c r="C12" s="36" t="s">
        <v>157</v>
      </c>
      <c r="D12" s="37">
        <v>50</v>
      </c>
    </row>
    <row r="13" ht="19.8" customHeight="1" spans="2:4">
      <c r="B13" s="36">
        <v>509</v>
      </c>
      <c r="C13" s="36" t="s">
        <v>133</v>
      </c>
      <c r="D13" s="37">
        <f>D14</f>
        <v>5.03</v>
      </c>
    </row>
    <row r="14" ht="18.95" customHeight="1" spans="2:4">
      <c r="B14" s="36" t="s">
        <v>279</v>
      </c>
      <c r="C14" s="36" t="s">
        <v>275</v>
      </c>
      <c r="D14" s="37">
        <v>5.03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workbookViewId="0">
      <selection activeCell="D14" sqref="D14"/>
    </sheetView>
  </sheetViews>
  <sheetFormatPr defaultColWidth="10" defaultRowHeight="13.5"/>
  <cols>
    <col min="1" max="1" width="0.625" style="18" customWidth="1"/>
    <col min="2" max="7" width="14.25" style="18" customWidth="1"/>
    <col min="8" max="8" width="7" style="18" customWidth="1"/>
    <col min="9" max="9" width="18.5" style="18" customWidth="1"/>
    <col min="10" max="10" width="14.625" style="18" customWidth="1"/>
    <col min="11" max="11" width="16.375" style="18" customWidth="1"/>
    <col min="12" max="12" width="16.75" style="18" customWidth="1"/>
    <col min="13" max="13" width="13" style="18" customWidth="1"/>
    <col min="14" max="14" width="14.375" style="18" customWidth="1"/>
    <col min="15" max="15" width="14" style="18" customWidth="1"/>
    <col min="16" max="16" width="13.875" style="18" customWidth="1"/>
    <col min="17" max="17" width="13.625" style="18" customWidth="1"/>
    <col min="18" max="18" width="15.375" style="18" customWidth="1"/>
    <col min="19" max="19" width="13.25" style="18" customWidth="1"/>
    <col min="20" max="20" width="15.25" style="18" customWidth="1"/>
    <col min="21" max="21" width="15.125" style="18" customWidth="1"/>
    <col min="22" max="22" width="15.375" style="18" customWidth="1"/>
    <col min="23" max="23" width="14.375" style="18" customWidth="1"/>
    <col min="24" max="25" width="15.125" style="18" customWidth="1"/>
    <col min="26" max="26" width="14.125" style="18" customWidth="1"/>
    <col min="27" max="30" width="9.75" style="18" customWidth="1"/>
    <col min="31" max="16384" width="10" style="18"/>
  </cols>
  <sheetData>
    <row r="1" spans="2:2">
      <c r="B1" s="4" t="s">
        <v>280</v>
      </c>
    </row>
    <row r="2" s="18" customFormat="1" ht="43.9" customHeight="1" spans="1:26">
      <c r="A2" s="19"/>
      <c r="B2" s="20" t="s">
        <v>281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="18" customFormat="1" ht="31.15" customHeight="1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="18" customFormat="1" ht="16.35" customHeight="1" spans="26:26">
      <c r="Z4" s="19" t="s">
        <v>282</v>
      </c>
    </row>
    <row r="5" s="18" customFormat="1" ht="33.6" customHeight="1" spans="2:26">
      <c r="B5" s="22" t="s">
        <v>283</v>
      </c>
      <c r="C5" s="22" t="s">
        <v>284</v>
      </c>
      <c r="D5" s="22" t="s">
        <v>285</v>
      </c>
      <c r="E5" s="22" t="s">
        <v>286</v>
      </c>
      <c r="F5" s="22" t="s">
        <v>287</v>
      </c>
      <c r="G5" s="22" t="s">
        <v>288</v>
      </c>
      <c r="H5" s="22" t="s">
        <v>289</v>
      </c>
      <c r="I5" s="22" t="s">
        <v>290</v>
      </c>
      <c r="J5" s="22" t="s">
        <v>75</v>
      </c>
      <c r="K5" s="22" t="s">
        <v>8</v>
      </c>
      <c r="L5" s="22"/>
      <c r="M5" s="22"/>
      <c r="N5" s="22"/>
      <c r="O5" s="22"/>
      <c r="P5" s="22" t="s">
        <v>9</v>
      </c>
      <c r="Q5" s="22"/>
      <c r="R5" s="22"/>
      <c r="S5" s="22" t="s">
        <v>10</v>
      </c>
      <c r="T5" s="22" t="s">
        <v>183</v>
      </c>
      <c r="U5" s="22" t="s">
        <v>291</v>
      </c>
      <c r="V5" s="22"/>
      <c r="W5" s="22"/>
      <c r="X5" s="22"/>
      <c r="Y5" s="22"/>
      <c r="Z5" s="22"/>
    </row>
    <row r="6" s="18" customFormat="1" ht="38.85" customHeight="1" spans="2:26">
      <c r="B6" s="22"/>
      <c r="C6" s="22"/>
      <c r="D6" s="22"/>
      <c r="E6" s="22"/>
      <c r="F6" s="22"/>
      <c r="G6" s="22"/>
      <c r="H6" s="22"/>
      <c r="I6" s="22"/>
      <c r="J6" s="22"/>
      <c r="K6" s="22" t="s">
        <v>34</v>
      </c>
      <c r="L6" s="22" t="s">
        <v>13</v>
      </c>
      <c r="M6" s="22" t="s">
        <v>292</v>
      </c>
      <c r="N6" s="22" t="s">
        <v>293</v>
      </c>
      <c r="O6" s="22" t="s">
        <v>294</v>
      </c>
      <c r="P6" s="22" t="s">
        <v>34</v>
      </c>
      <c r="Q6" s="22" t="s">
        <v>9</v>
      </c>
      <c r="R6" s="22" t="s">
        <v>295</v>
      </c>
      <c r="S6" s="22"/>
      <c r="T6" s="22"/>
      <c r="U6" s="22" t="s">
        <v>34</v>
      </c>
      <c r="V6" s="22" t="s">
        <v>184</v>
      </c>
      <c r="W6" s="22" t="s">
        <v>185</v>
      </c>
      <c r="X6" s="22" t="s">
        <v>296</v>
      </c>
      <c r="Y6" s="22" t="s">
        <v>187</v>
      </c>
      <c r="Z6" s="22" t="s">
        <v>297</v>
      </c>
    </row>
    <row r="7" s="18" customFormat="1" ht="19.9" customHeight="1" spans="1:26">
      <c r="A7" s="23"/>
      <c r="B7" s="24"/>
      <c r="C7" s="24"/>
      <c r="D7" s="24"/>
      <c r="E7" s="23"/>
      <c r="F7" s="24"/>
      <c r="G7" s="23"/>
      <c r="H7" s="24"/>
      <c r="I7" s="27" t="s">
        <v>298</v>
      </c>
      <c r="J7" s="28" t="s">
        <v>299</v>
      </c>
      <c r="K7" s="28" t="s">
        <v>299</v>
      </c>
      <c r="L7" s="28" t="s">
        <v>299</v>
      </c>
      <c r="M7" s="28" t="s">
        <v>299</v>
      </c>
      <c r="N7" s="28" t="s">
        <v>299</v>
      </c>
      <c r="O7" s="28" t="s">
        <v>299</v>
      </c>
      <c r="P7" s="28" t="s">
        <v>299</v>
      </c>
      <c r="Q7" s="28" t="s">
        <v>299</v>
      </c>
      <c r="R7" s="28" t="s">
        <v>299</v>
      </c>
      <c r="S7" s="28" t="s">
        <v>299</v>
      </c>
      <c r="T7" s="28" t="s">
        <v>299</v>
      </c>
      <c r="U7" s="28" t="s">
        <v>299</v>
      </c>
      <c r="V7" s="28" t="s">
        <v>299</v>
      </c>
      <c r="W7" s="28" t="s">
        <v>299</v>
      </c>
      <c r="X7" s="28" t="s">
        <v>299</v>
      </c>
      <c r="Y7" s="28" t="s">
        <v>299</v>
      </c>
      <c r="Z7" s="28" t="s">
        <v>299</v>
      </c>
    </row>
    <row r="8" s="18" customFormat="1" ht="19.9" customHeight="1" spans="1:26">
      <c r="A8" s="23"/>
      <c r="B8" s="25"/>
      <c r="C8" s="25"/>
      <c r="D8" s="25"/>
      <c r="E8" s="25"/>
      <c r="F8" s="24"/>
      <c r="G8" s="24"/>
      <c r="H8" s="24"/>
      <c r="I8" s="24"/>
      <c r="J8" s="28" t="s">
        <v>299</v>
      </c>
      <c r="K8" s="28" t="s">
        <v>299</v>
      </c>
      <c r="L8" s="28" t="s">
        <v>299</v>
      </c>
      <c r="M8" s="28" t="s">
        <v>299</v>
      </c>
      <c r="N8" s="28" t="s">
        <v>299</v>
      </c>
      <c r="O8" s="28" t="s">
        <v>299</v>
      </c>
      <c r="P8" s="28" t="s">
        <v>299</v>
      </c>
      <c r="Q8" s="28" t="s">
        <v>299</v>
      </c>
      <c r="R8" s="28" t="s">
        <v>299</v>
      </c>
      <c r="S8" s="28" t="s">
        <v>299</v>
      </c>
      <c r="T8" s="28" t="s">
        <v>299</v>
      </c>
      <c r="U8" s="28" t="s">
        <v>299</v>
      </c>
      <c r="V8" s="28" t="s">
        <v>299</v>
      </c>
      <c r="W8" s="28" t="s">
        <v>299</v>
      </c>
      <c r="X8" s="28" t="s">
        <v>299</v>
      </c>
      <c r="Y8" s="28" t="s">
        <v>299</v>
      </c>
      <c r="Z8" s="28" t="s">
        <v>299</v>
      </c>
    </row>
    <row r="9" s="18" customFormat="1" ht="18.2" customHeight="1" spans="1:26">
      <c r="A9" s="23"/>
      <c r="B9" s="26" t="s">
        <v>300</v>
      </c>
      <c r="C9" s="25"/>
      <c r="D9" s="25"/>
      <c r="E9" s="25"/>
      <c r="F9" s="24"/>
      <c r="G9" s="24"/>
      <c r="H9" s="24"/>
      <c r="I9" s="24"/>
      <c r="J9" s="28" t="s">
        <v>299</v>
      </c>
      <c r="K9" s="28" t="s">
        <v>299</v>
      </c>
      <c r="L9" s="28" t="s">
        <v>299</v>
      </c>
      <c r="M9" s="28" t="s">
        <v>299</v>
      </c>
      <c r="N9" s="28" t="s">
        <v>299</v>
      </c>
      <c r="O9" s="28" t="s">
        <v>299</v>
      </c>
      <c r="P9" s="28" t="s">
        <v>299</v>
      </c>
      <c r="Q9" s="28" t="s">
        <v>299</v>
      </c>
      <c r="R9" s="28" t="s">
        <v>299</v>
      </c>
      <c r="S9" s="28" t="s">
        <v>299</v>
      </c>
      <c r="T9" s="28" t="s">
        <v>299</v>
      </c>
      <c r="U9" s="28" t="s">
        <v>299</v>
      </c>
      <c r="V9" s="28" t="s">
        <v>299</v>
      </c>
      <c r="W9" s="28" t="s">
        <v>299</v>
      </c>
      <c r="X9" s="28" t="s">
        <v>299</v>
      </c>
      <c r="Y9" s="28" t="s">
        <v>299</v>
      </c>
      <c r="Z9" s="28" t="s">
        <v>299</v>
      </c>
    </row>
    <row r="10" s="18" customFormat="1" ht="16.35" customHeight="1" spans="1:26">
      <c r="A10" s="23"/>
      <c r="B10" s="26" t="s">
        <v>301</v>
      </c>
      <c r="C10" s="25"/>
      <c r="D10" s="25"/>
      <c r="E10" s="25"/>
      <c r="F10" s="25"/>
      <c r="G10" s="25"/>
      <c r="H10" s="27"/>
      <c r="I10" s="27"/>
      <c r="J10" s="28" t="s">
        <v>299</v>
      </c>
      <c r="K10" s="28" t="s">
        <v>299</v>
      </c>
      <c r="L10" s="28" t="s">
        <v>299</v>
      </c>
      <c r="M10" s="28" t="s">
        <v>299</v>
      </c>
      <c r="N10" s="28" t="s">
        <v>299</v>
      </c>
      <c r="O10" s="28" t="s">
        <v>299</v>
      </c>
      <c r="P10" s="28" t="s">
        <v>299</v>
      </c>
      <c r="Q10" s="28" t="s">
        <v>299</v>
      </c>
      <c r="R10" s="28" t="s">
        <v>299</v>
      </c>
      <c r="S10" s="28" t="s">
        <v>299</v>
      </c>
      <c r="T10" s="28" t="s">
        <v>299</v>
      </c>
      <c r="U10" s="28" t="s">
        <v>299</v>
      </c>
      <c r="V10" s="28" t="s">
        <v>299</v>
      </c>
      <c r="W10" s="28" t="s">
        <v>299</v>
      </c>
      <c r="X10" s="28" t="s">
        <v>299</v>
      </c>
      <c r="Y10" s="28" t="s">
        <v>299</v>
      </c>
      <c r="Z10" s="28" t="s">
        <v>299</v>
      </c>
    </row>
  </sheetData>
  <mergeCells count="15">
    <mergeCell ref="K5:O5"/>
    <mergeCell ref="P5:R5"/>
    <mergeCell ref="U5:Z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S5:S6"/>
    <mergeCell ref="T5:T6"/>
    <mergeCell ref="B2:Z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topLeftCell="B1" workbookViewId="0">
      <selection activeCell="B1" sqref="B1"/>
    </sheetView>
  </sheetViews>
  <sheetFormatPr defaultColWidth="10" defaultRowHeight="13.5"/>
  <cols>
    <col min="1" max="1" width="0.883333333333333" style="2" customWidth="1"/>
    <col min="2" max="2" width="17.8833333333333" style="2" customWidth="1"/>
    <col min="3" max="3" width="18.75" style="2" customWidth="1"/>
    <col min="4" max="4" width="34" style="2" customWidth="1"/>
    <col min="5" max="5" width="15.25" style="2" customWidth="1"/>
    <col min="6" max="6" width="17.6333333333333" style="2" customWidth="1"/>
    <col min="7" max="7" width="18.8833333333333" style="2" customWidth="1"/>
    <col min="8" max="8" width="15.3833333333333" style="2" customWidth="1"/>
    <col min="9" max="16384" width="10" style="2"/>
  </cols>
  <sheetData>
    <row r="1" ht="16.35" customHeight="1" spans="1:8">
      <c r="A1" s="3"/>
      <c r="B1" s="4" t="s">
        <v>302</v>
      </c>
      <c r="C1" s="3"/>
      <c r="D1" s="3"/>
      <c r="F1" s="3"/>
      <c r="G1" s="3"/>
      <c r="H1" s="3"/>
    </row>
    <row r="2" ht="14.25" spans="1:16">
      <c r="A2" s="3"/>
      <c r="B2" s="5" t="s">
        <v>303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21.75" customHeight="1" spans="1: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4" t="s">
        <v>2</v>
      </c>
    </row>
    <row r="4" spans="2:16">
      <c r="B4" s="7" t="s">
        <v>304</v>
      </c>
      <c r="C4" s="8" t="s">
        <v>305</v>
      </c>
      <c r="D4" s="8"/>
      <c r="E4" s="7" t="s">
        <v>306</v>
      </c>
      <c r="F4" s="8" t="s">
        <v>307</v>
      </c>
      <c r="G4" s="8"/>
      <c r="H4" s="8"/>
      <c r="I4" s="8"/>
      <c r="J4" s="8"/>
      <c r="K4" s="15" t="s">
        <v>308</v>
      </c>
      <c r="L4" s="15"/>
      <c r="M4" s="8" t="s">
        <v>309</v>
      </c>
      <c r="N4" s="8"/>
      <c r="O4" s="8"/>
      <c r="P4" s="8"/>
    </row>
    <row r="5" spans="2:16">
      <c r="B5" s="7" t="s">
        <v>310</v>
      </c>
      <c r="C5" s="8" t="s">
        <v>311</v>
      </c>
      <c r="D5" s="8"/>
      <c r="E5" s="7" t="s">
        <v>312</v>
      </c>
      <c r="F5" s="8"/>
      <c r="G5" s="8"/>
      <c r="H5" s="8"/>
      <c r="I5" s="8"/>
      <c r="J5" s="8"/>
      <c r="K5" s="15" t="s">
        <v>313</v>
      </c>
      <c r="L5" s="15"/>
      <c r="M5" s="16" t="s">
        <v>314</v>
      </c>
      <c r="N5" s="17"/>
      <c r="O5" s="17"/>
      <c r="P5" s="17"/>
    </row>
    <row r="6" spans="2:16">
      <c r="B6" s="7" t="s">
        <v>315</v>
      </c>
      <c r="C6" s="8">
        <v>10</v>
      </c>
      <c r="D6" s="8"/>
      <c r="E6" s="7" t="s">
        <v>316</v>
      </c>
      <c r="F6" s="8"/>
      <c r="G6" s="8"/>
      <c r="H6" s="8"/>
      <c r="I6" s="8"/>
      <c r="J6" s="8"/>
      <c r="K6" s="15" t="s">
        <v>317</v>
      </c>
      <c r="L6" s="15" t="s">
        <v>318</v>
      </c>
      <c r="M6" s="17">
        <v>124</v>
      </c>
      <c r="N6" s="17"/>
      <c r="O6" s="17"/>
      <c r="P6" s="17"/>
    </row>
    <row r="7" spans="2:16">
      <c r="B7" s="9" t="s">
        <v>319</v>
      </c>
      <c r="C7" s="10" t="s">
        <v>320</v>
      </c>
      <c r="D7" s="10"/>
      <c r="E7" s="10"/>
      <c r="F7" s="10"/>
      <c r="G7" s="10"/>
      <c r="H7" s="10"/>
      <c r="I7" s="10"/>
      <c r="J7" s="10"/>
      <c r="K7" s="15" t="s">
        <v>321</v>
      </c>
      <c r="L7" s="15"/>
      <c r="M7" s="17" t="s">
        <v>322</v>
      </c>
      <c r="N7" s="17"/>
      <c r="O7" s="17"/>
      <c r="P7" s="17"/>
    </row>
    <row r="8" spans="2:16">
      <c r="B8" s="9"/>
      <c r="C8" s="10"/>
      <c r="D8" s="10"/>
      <c r="E8" s="10"/>
      <c r="F8" s="10"/>
      <c r="G8" s="10"/>
      <c r="H8" s="10"/>
      <c r="I8" s="10"/>
      <c r="J8" s="10"/>
      <c r="K8" s="15" t="s">
        <v>323</v>
      </c>
      <c r="L8" s="15"/>
      <c r="M8" s="17" t="s">
        <v>322</v>
      </c>
      <c r="N8" s="17"/>
      <c r="O8" s="17"/>
      <c r="P8" s="17"/>
    </row>
    <row r="9" spans="2:16">
      <c r="B9" s="9"/>
      <c r="C9" s="10"/>
      <c r="D9" s="10"/>
      <c r="E9" s="10"/>
      <c r="F9" s="10"/>
      <c r="G9" s="10"/>
      <c r="H9" s="10"/>
      <c r="I9" s="10"/>
      <c r="J9" s="10"/>
      <c r="K9" s="15" t="s">
        <v>324</v>
      </c>
      <c r="L9" s="15"/>
      <c r="M9" s="17" t="s">
        <v>322</v>
      </c>
      <c r="N9" s="17"/>
      <c r="O9" s="17"/>
      <c r="P9" s="17"/>
    </row>
    <row r="10" spans="2:16">
      <c r="B10" s="9"/>
      <c r="C10" s="10"/>
      <c r="D10" s="10"/>
      <c r="E10" s="10"/>
      <c r="F10" s="10"/>
      <c r="G10" s="10"/>
      <c r="H10" s="10"/>
      <c r="I10" s="10"/>
      <c r="J10" s="10"/>
      <c r="K10" s="15" t="s">
        <v>325</v>
      </c>
      <c r="L10" s="15"/>
      <c r="M10" s="17" t="s">
        <v>322</v>
      </c>
      <c r="N10" s="17"/>
      <c r="O10" s="17"/>
      <c r="P10" s="17"/>
    </row>
    <row r="11" ht="19.9" customHeight="1" spans="2:16">
      <c r="B11" s="11" t="s">
        <v>326</v>
      </c>
      <c r="C11" s="11" t="s">
        <v>327</v>
      </c>
      <c r="D11" s="11" t="s">
        <v>328</v>
      </c>
      <c r="E11" s="11" t="s">
        <v>329</v>
      </c>
      <c r="F11" s="11" t="s">
        <v>330</v>
      </c>
      <c r="G11" s="11" t="s">
        <v>331</v>
      </c>
      <c r="H11" s="11" t="s">
        <v>332</v>
      </c>
      <c r="I11" s="11" t="s">
        <v>333</v>
      </c>
      <c r="J11" s="11" t="s">
        <v>334</v>
      </c>
      <c r="K11" s="7"/>
      <c r="L11" s="13"/>
      <c r="M11" s="13"/>
      <c r="N11" s="13"/>
      <c r="O11" s="13"/>
      <c r="P11" s="13"/>
    </row>
    <row r="12" ht="19.5" customHeight="1" spans="2:16">
      <c r="B12" s="12" t="s">
        <v>335</v>
      </c>
      <c r="C12" s="13" t="s">
        <v>336</v>
      </c>
      <c r="D12" s="13" t="s">
        <v>337</v>
      </c>
      <c r="E12" s="12" t="s">
        <v>338</v>
      </c>
      <c r="F12" s="12"/>
      <c r="G12" s="12" t="s">
        <v>339</v>
      </c>
      <c r="H12" s="12" t="s">
        <v>340</v>
      </c>
      <c r="I12" s="12" t="s">
        <v>341</v>
      </c>
      <c r="J12" s="12"/>
      <c r="K12" s="12"/>
      <c r="L12" s="12"/>
      <c r="M12" s="12"/>
      <c r="N12" s="12"/>
      <c r="O12" s="12"/>
      <c r="P12" s="12"/>
    </row>
    <row r="13" spans="2:16">
      <c r="B13" s="12" t="s">
        <v>335</v>
      </c>
      <c r="C13" s="13" t="s">
        <v>342</v>
      </c>
      <c r="D13" s="13" t="s">
        <v>343</v>
      </c>
      <c r="E13" s="12" t="s">
        <v>338</v>
      </c>
      <c r="F13" s="12"/>
      <c r="G13" s="12" t="s">
        <v>344</v>
      </c>
      <c r="H13" s="12" t="s">
        <v>345</v>
      </c>
      <c r="I13" s="12" t="s">
        <v>346</v>
      </c>
      <c r="J13" s="12"/>
      <c r="K13" s="12"/>
      <c r="L13" s="12"/>
      <c r="M13" s="12"/>
      <c r="N13" s="12"/>
      <c r="O13" s="12"/>
      <c r="P13" s="12"/>
    </row>
    <row r="14" spans="2:16">
      <c r="B14" s="12" t="s">
        <v>335</v>
      </c>
      <c r="C14" s="13" t="s">
        <v>342</v>
      </c>
      <c r="D14" s="13" t="s">
        <v>347</v>
      </c>
      <c r="E14" s="12" t="s">
        <v>338</v>
      </c>
      <c r="F14" s="12"/>
      <c r="G14" s="12" t="s">
        <v>348</v>
      </c>
      <c r="H14" s="12" t="s">
        <v>349</v>
      </c>
      <c r="I14" s="12" t="s">
        <v>346</v>
      </c>
      <c r="J14" s="12"/>
      <c r="K14" s="12"/>
      <c r="L14" s="12"/>
      <c r="M14" s="12"/>
      <c r="N14" s="12"/>
      <c r="O14" s="12"/>
      <c r="P14" s="12"/>
    </row>
    <row r="15" spans="2:16">
      <c r="B15" s="12" t="s">
        <v>350</v>
      </c>
      <c r="C15" s="13" t="s">
        <v>351</v>
      </c>
      <c r="D15" s="13" t="s">
        <v>352</v>
      </c>
      <c r="E15" s="12" t="s">
        <v>338</v>
      </c>
      <c r="F15" s="12"/>
      <c r="G15" s="12" t="s">
        <v>339</v>
      </c>
      <c r="H15" s="12" t="s">
        <v>340</v>
      </c>
      <c r="I15" s="12" t="s">
        <v>346</v>
      </c>
      <c r="J15" s="12"/>
      <c r="K15" s="12"/>
      <c r="L15" s="12"/>
      <c r="M15" s="12"/>
      <c r="N15" s="12"/>
      <c r="O15" s="12"/>
      <c r="P15" s="12"/>
    </row>
    <row r="16" spans="2:16">
      <c r="B16" s="12" t="s">
        <v>350</v>
      </c>
      <c r="C16" s="13" t="s">
        <v>353</v>
      </c>
      <c r="D16" s="13" t="s">
        <v>354</v>
      </c>
      <c r="E16" s="12" t="s">
        <v>338</v>
      </c>
      <c r="F16" s="12"/>
      <c r="G16" s="12" t="s">
        <v>355</v>
      </c>
      <c r="H16" s="12" t="s">
        <v>340</v>
      </c>
      <c r="I16" s="12" t="s">
        <v>346</v>
      </c>
      <c r="J16" s="12"/>
      <c r="K16" s="12"/>
      <c r="L16" s="12"/>
      <c r="M16" s="12"/>
      <c r="N16" s="12"/>
      <c r="O16" s="12"/>
      <c r="P16" s="12"/>
    </row>
    <row r="17" spans="2:16">
      <c r="B17" s="12" t="s">
        <v>356</v>
      </c>
      <c r="C17" s="13" t="s">
        <v>356</v>
      </c>
      <c r="D17" s="13" t="s">
        <v>357</v>
      </c>
      <c r="E17" s="12" t="s">
        <v>338</v>
      </c>
      <c r="F17" s="12"/>
      <c r="G17" s="12" t="s">
        <v>358</v>
      </c>
      <c r="H17" s="12" t="s">
        <v>340</v>
      </c>
      <c r="I17" s="12" t="s">
        <v>359</v>
      </c>
      <c r="J17" s="12"/>
      <c r="K17" s="12"/>
      <c r="L17" s="12"/>
      <c r="M17" s="12"/>
      <c r="N17" s="12"/>
      <c r="O17" s="12"/>
      <c r="P17" s="12"/>
    </row>
    <row r="20" ht="14.25" spans="1:16">
      <c r="A20" s="3"/>
      <c r="B20" s="5" t="s">
        <v>303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="1" customFormat="1" ht="14.25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4" t="s">
        <v>2</v>
      </c>
    </row>
    <row r="22" spans="2:16">
      <c r="B22" s="7" t="s">
        <v>304</v>
      </c>
      <c r="C22" s="8" t="s">
        <v>305</v>
      </c>
      <c r="D22" s="8"/>
      <c r="E22" s="7" t="s">
        <v>306</v>
      </c>
      <c r="F22" s="8" t="s">
        <v>360</v>
      </c>
      <c r="G22" s="8"/>
      <c r="H22" s="8"/>
      <c r="I22" s="8"/>
      <c r="J22" s="8"/>
      <c r="K22" s="15" t="s">
        <v>308</v>
      </c>
      <c r="L22" s="15"/>
      <c r="M22" s="8" t="s">
        <v>309</v>
      </c>
      <c r="N22" s="8"/>
      <c r="O22" s="8"/>
      <c r="P22" s="8"/>
    </row>
    <row r="23" spans="2:16">
      <c r="B23" s="7" t="s">
        <v>310</v>
      </c>
      <c r="C23" s="8" t="s">
        <v>311</v>
      </c>
      <c r="D23" s="8"/>
      <c r="E23" s="7" t="s">
        <v>312</v>
      </c>
      <c r="F23" s="8"/>
      <c r="G23" s="8"/>
      <c r="H23" s="8"/>
      <c r="I23" s="8"/>
      <c r="J23" s="8"/>
      <c r="K23" s="15" t="s">
        <v>313</v>
      </c>
      <c r="L23" s="15"/>
      <c r="M23" s="16">
        <v>352</v>
      </c>
      <c r="N23" s="17"/>
      <c r="O23" s="17"/>
      <c r="P23" s="17"/>
    </row>
    <row r="24" spans="2:16">
      <c r="B24" s="7" t="s">
        <v>315</v>
      </c>
      <c r="C24" s="8">
        <v>10</v>
      </c>
      <c r="D24" s="8"/>
      <c r="E24" s="7" t="s">
        <v>316</v>
      </c>
      <c r="F24" s="8"/>
      <c r="G24" s="8"/>
      <c r="H24" s="8"/>
      <c r="I24" s="8"/>
      <c r="J24" s="8"/>
      <c r="K24" s="15" t="s">
        <v>317</v>
      </c>
      <c r="L24" s="15" t="s">
        <v>318</v>
      </c>
      <c r="M24" s="17">
        <v>352</v>
      </c>
      <c r="N24" s="17"/>
      <c r="O24" s="17"/>
      <c r="P24" s="17"/>
    </row>
    <row r="25" spans="2:16">
      <c r="B25" s="9" t="s">
        <v>319</v>
      </c>
      <c r="C25" s="10" t="s">
        <v>361</v>
      </c>
      <c r="D25" s="10"/>
      <c r="E25" s="10"/>
      <c r="F25" s="10"/>
      <c r="G25" s="10"/>
      <c r="H25" s="10"/>
      <c r="I25" s="10"/>
      <c r="J25" s="10"/>
      <c r="K25" s="15" t="s">
        <v>321</v>
      </c>
      <c r="L25" s="15"/>
      <c r="M25" s="17" t="s">
        <v>322</v>
      </c>
      <c r="N25" s="17"/>
      <c r="O25" s="17"/>
      <c r="P25" s="17"/>
    </row>
    <row r="26" spans="2:16">
      <c r="B26" s="9"/>
      <c r="C26" s="10"/>
      <c r="D26" s="10"/>
      <c r="E26" s="10"/>
      <c r="F26" s="10"/>
      <c r="G26" s="10"/>
      <c r="H26" s="10"/>
      <c r="I26" s="10"/>
      <c r="J26" s="10"/>
      <c r="K26" s="15" t="s">
        <v>323</v>
      </c>
      <c r="L26" s="15"/>
      <c r="M26" s="17" t="s">
        <v>322</v>
      </c>
      <c r="N26" s="17"/>
      <c r="O26" s="17"/>
      <c r="P26" s="17"/>
    </row>
    <row r="27" spans="2:16">
      <c r="B27" s="9"/>
      <c r="C27" s="10"/>
      <c r="D27" s="10"/>
      <c r="E27" s="10"/>
      <c r="F27" s="10"/>
      <c r="G27" s="10"/>
      <c r="H27" s="10"/>
      <c r="I27" s="10"/>
      <c r="J27" s="10"/>
      <c r="K27" s="15" t="s">
        <v>324</v>
      </c>
      <c r="L27" s="15"/>
      <c r="M27" s="17" t="s">
        <v>322</v>
      </c>
      <c r="N27" s="17"/>
      <c r="O27" s="17"/>
      <c r="P27" s="17"/>
    </row>
    <row r="28" spans="2:16">
      <c r="B28" s="9"/>
      <c r="C28" s="10"/>
      <c r="D28" s="10"/>
      <c r="E28" s="10"/>
      <c r="F28" s="10"/>
      <c r="G28" s="10"/>
      <c r="H28" s="10"/>
      <c r="I28" s="10"/>
      <c r="J28" s="10"/>
      <c r="K28" s="15" t="s">
        <v>325</v>
      </c>
      <c r="L28" s="15"/>
      <c r="M28" s="17" t="s">
        <v>322</v>
      </c>
      <c r="N28" s="17"/>
      <c r="O28" s="17"/>
      <c r="P28" s="17"/>
    </row>
    <row r="29" spans="2:16">
      <c r="B29" s="11" t="s">
        <v>326</v>
      </c>
      <c r="C29" s="11" t="s">
        <v>327</v>
      </c>
      <c r="D29" s="11" t="s">
        <v>328</v>
      </c>
      <c r="E29" s="11" t="s">
        <v>329</v>
      </c>
      <c r="F29" s="11" t="s">
        <v>330</v>
      </c>
      <c r="G29" s="11" t="s">
        <v>331</v>
      </c>
      <c r="H29" s="11" t="s">
        <v>332</v>
      </c>
      <c r="I29" s="11" t="s">
        <v>333</v>
      </c>
      <c r="J29" s="11" t="s">
        <v>334</v>
      </c>
      <c r="K29" s="7"/>
      <c r="L29" s="13"/>
      <c r="M29" s="13"/>
      <c r="N29" s="13"/>
      <c r="O29" s="13"/>
      <c r="P29" s="13"/>
    </row>
    <row r="30" spans="2:16">
      <c r="B30" s="12" t="s">
        <v>335</v>
      </c>
      <c r="C30" s="13" t="s">
        <v>342</v>
      </c>
      <c r="D30" s="13" t="s">
        <v>347</v>
      </c>
      <c r="E30" s="12" t="s">
        <v>338</v>
      </c>
      <c r="F30" s="12"/>
      <c r="G30" s="12" t="s">
        <v>348</v>
      </c>
      <c r="H30" s="12" t="s">
        <v>349</v>
      </c>
      <c r="I30" s="12" t="s">
        <v>341</v>
      </c>
      <c r="J30" s="12"/>
      <c r="K30" s="12"/>
      <c r="L30" s="12"/>
      <c r="M30" s="12"/>
      <c r="N30" s="12"/>
      <c r="O30" s="12"/>
      <c r="P30" s="12"/>
    </row>
    <row r="31" spans="2:16">
      <c r="B31" s="12" t="s">
        <v>335</v>
      </c>
      <c r="C31" s="13" t="s">
        <v>336</v>
      </c>
      <c r="D31" s="13" t="s">
        <v>362</v>
      </c>
      <c r="E31" s="12" t="s">
        <v>363</v>
      </c>
      <c r="F31" s="12"/>
      <c r="G31" s="12" t="s">
        <v>339</v>
      </c>
      <c r="H31" s="12" t="s">
        <v>340</v>
      </c>
      <c r="I31" s="12" t="s">
        <v>346</v>
      </c>
      <c r="J31" s="12"/>
      <c r="K31" s="12"/>
      <c r="L31" s="12"/>
      <c r="M31" s="12"/>
      <c r="N31" s="12"/>
      <c r="O31" s="12"/>
      <c r="P31" s="12"/>
    </row>
    <row r="32" spans="2:16">
      <c r="B32" s="12" t="s">
        <v>335</v>
      </c>
      <c r="C32" s="13" t="s">
        <v>342</v>
      </c>
      <c r="D32" s="13" t="s">
        <v>364</v>
      </c>
      <c r="E32" s="12" t="s">
        <v>338</v>
      </c>
      <c r="F32" s="12"/>
      <c r="G32" s="12" t="s">
        <v>365</v>
      </c>
      <c r="H32" s="12" t="s">
        <v>345</v>
      </c>
      <c r="I32" s="12" t="s">
        <v>346</v>
      </c>
      <c r="J32" s="12"/>
      <c r="K32" s="12"/>
      <c r="L32" s="12"/>
      <c r="M32" s="12"/>
      <c r="N32" s="12"/>
      <c r="O32" s="12"/>
      <c r="P32" s="12"/>
    </row>
    <row r="33" spans="2:16">
      <c r="B33" s="12" t="s">
        <v>350</v>
      </c>
      <c r="C33" s="13" t="s">
        <v>351</v>
      </c>
      <c r="D33" s="13" t="s">
        <v>366</v>
      </c>
      <c r="E33" s="12" t="s">
        <v>363</v>
      </c>
      <c r="F33" s="12"/>
      <c r="G33" s="12" t="s">
        <v>339</v>
      </c>
      <c r="H33" s="12" t="s">
        <v>340</v>
      </c>
      <c r="I33" s="12" t="s">
        <v>346</v>
      </c>
      <c r="J33" s="12"/>
      <c r="K33" s="12"/>
      <c r="L33" s="12"/>
      <c r="M33" s="12"/>
      <c r="N33" s="12"/>
      <c r="O33" s="12"/>
      <c r="P33" s="12"/>
    </row>
    <row r="34" spans="2:16">
      <c r="B34" s="12" t="s">
        <v>350</v>
      </c>
      <c r="C34" s="13" t="s">
        <v>353</v>
      </c>
      <c r="D34" s="13" t="s">
        <v>367</v>
      </c>
      <c r="E34" s="12" t="s">
        <v>338</v>
      </c>
      <c r="F34" s="12"/>
      <c r="G34" s="12" t="s">
        <v>368</v>
      </c>
      <c r="H34" s="12" t="s">
        <v>369</v>
      </c>
      <c r="I34" s="12" t="s">
        <v>346</v>
      </c>
      <c r="J34" s="12"/>
      <c r="K34" s="12"/>
      <c r="L34" s="12"/>
      <c r="M34" s="12"/>
      <c r="N34" s="12"/>
      <c r="O34" s="12"/>
      <c r="P34" s="12"/>
    </row>
    <row r="35" spans="2:16">
      <c r="B35" s="12" t="s">
        <v>356</v>
      </c>
      <c r="C35" s="13" t="s">
        <v>356</v>
      </c>
      <c r="D35" s="13" t="s">
        <v>357</v>
      </c>
      <c r="E35" s="12" t="s">
        <v>338</v>
      </c>
      <c r="F35" s="12"/>
      <c r="G35" s="12" t="s">
        <v>370</v>
      </c>
      <c r="H35" s="12" t="s">
        <v>340</v>
      </c>
      <c r="I35" s="12" t="s">
        <v>359</v>
      </c>
      <c r="J35" s="12"/>
      <c r="K35" s="12"/>
      <c r="L35" s="12"/>
      <c r="M35" s="12"/>
      <c r="N35" s="12"/>
      <c r="O35" s="12"/>
      <c r="P35" s="12"/>
    </row>
  </sheetData>
  <mergeCells count="44">
    <mergeCell ref="B2:P2"/>
    <mergeCell ref="C4:D4"/>
    <mergeCell ref="F4:J4"/>
    <mergeCell ref="K4:L4"/>
    <mergeCell ref="M4:P4"/>
    <mergeCell ref="C5:D5"/>
    <mergeCell ref="F5:J5"/>
    <mergeCell ref="K5:L5"/>
    <mergeCell ref="M5:P5"/>
    <mergeCell ref="C6:D6"/>
    <mergeCell ref="F6:J6"/>
    <mergeCell ref="M6:P6"/>
    <mergeCell ref="K7:L7"/>
    <mergeCell ref="M7:P7"/>
    <mergeCell ref="K8:L8"/>
    <mergeCell ref="M8:P8"/>
    <mergeCell ref="K9:L9"/>
    <mergeCell ref="M9:P9"/>
    <mergeCell ref="K10:L10"/>
    <mergeCell ref="M10:P10"/>
    <mergeCell ref="B20:P20"/>
    <mergeCell ref="C22:D22"/>
    <mergeCell ref="F22:J22"/>
    <mergeCell ref="K22:L22"/>
    <mergeCell ref="M22:P22"/>
    <mergeCell ref="C23:D23"/>
    <mergeCell ref="F23:J23"/>
    <mergeCell ref="K23:L23"/>
    <mergeCell ref="M23:P23"/>
    <mergeCell ref="C24:D24"/>
    <mergeCell ref="F24:J24"/>
    <mergeCell ref="M24:P24"/>
    <mergeCell ref="K25:L25"/>
    <mergeCell ref="M25:P25"/>
    <mergeCell ref="K26:L26"/>
    <mergeCell ref="M26:P26"/>
    <mergeCell ref="K27:L27"/>
    <mergeCell ref="M27:P27"/>
    <mergeCell ref="K28:L28"/>
    <mergeCell ref="M28:P28"/>
    <mergeCell ref="B7:B10"/>
    <mergeCell ref="B25:B28"/>
    <mergeCell ref="C7:J10"/>
    <mergeCell ref="C25:J28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F13" sqref="F13"/>
    </sheetView>
  </sheetViews>
  <sheetFormatPr defaultColWidth="10" defaultRowHeight="13.5"/>
  <cols>
    <col min="1" max="1" width="0.133333333333333" customWidth="1"/>
    <col min="2" max="2" width="12.35" customWidth="1"/>
    <col min="3" max="3" width="40.3083333333333" customWidth="1"/>
    <col min="4" max="4" width="17.5" customWidth="1"/>
    <col min="5" max="5" width="18.05" customWidth="1"/>
    <col min="6" max="6" width="16.2833333333333" customWidth="1"/>
  </cols>
  <sheetData>
    <row r="1" ht="16.35" customHeight="1" spans="1:6">
      <c r="A1" s="3"/>
      <c r="B1" s="4" t="s">
        <v>28</v>
      </c>
      <c r="C1" s="3"/>
      <c r="D1" s="3"/>
      <c r="E1" s="3"/>
      <c r="F1" s="3"/>
    </row>
    <row r="2" ht="16.35" customHeight="1"/>
    <row r="3" ht="21.55" customHeight="1" spans="2:6">
      <c r="B3" s="78" t="s">
        <v>29</v>
      </c>
      <c r="C3" s="78"/>
      <c r="D3" s="78"/>
      <c r="E3" s="78"/>
      <c r="F3" s="78"/>
    </row>
    <row r="4" ht="19.8" customHeight="1" spans="2:6">
      <c r="B4" s="78"/>
      <c r="C4" s="78"/>
      <c r="D4" s="78"/>
      <c r="E4" s="78"/>
      <c r="F4" s="78"/>
    </row>
    <row r="5" ht="16.35" customHeight="1" spans="2:6">
      <c r="B5" s="3"/>
      <c r="C5" s="3"/>
      <c r="D5" s="3"/>
      <c r="E5" s="3"/>
      <c r="F5" s="3"/>
    </row>
    <row r="6" ht="20.7" customHeight="1" spans="2:6">
      <c r="B6" s="3"/>
      <c r="C6" s="3"/>
      <c r="D6" s="3"/>
      <c r="E6" s="3"/>
      <c r="F6" s="56" t="s">
        <v>2</v>
      </c>
    </row>
    <row r="7" ht="34.5" customHeight="1" spans="2:6">
      <c r="B7" s="71" t="s">
        <v>30</v>
      </c>
      <c r="C7" s="71"/>
      <c r="D7" s="71" t="s">
        <v>31</v>
      </c>
      <c r="E7" s="71"/>
      <c r="F7" s="71"/>
    </row>
    <row r="8" ht="29.3" customHeight="1" spans="2:6">
      <c r="B8" s="71" t="s">
        <v>32</v>
      </c>
      <c r="C8" s="71" t="s">
        <v>33</v>
      </c>
      <c r="D8" s="71" t="s">
        <v>34</v>
      </c>
      <c r="E8" s="71" t="s">
        <v>35</v>
      </c>
      <c r="F8" s="71" t="s">
        <v>36</v>
      </c>
    </row>
    <row r="9" ht="18.95" customHeight="1" spans="2:9">
      <c r="B9" s="79" t="s">
        <v>7</v>
      </c>
      <c r="C9" s="79"/>
      <c r="D9" s="80">
        <f>D10+D14+D20+D24</f>
        <v>15765.25</v>
      </c>
      <c r="E9" s="80">
        <f t="shared" ref="D9:F9" si="0">E10+E14+E20+E24</f>
        <v>13561.94</v>
      </c>
      <c r="F9" s="80">
        <f t="shared" si="0"/>
        <v>2203.31</v>
      </c>
      <c r="H9" s="18"/>
      <c r="I9" s="18"/>
    </row>
    <row r="10" ht="18.95" customHeight="1" spans="2:9">
      <c r="B10" s="67" t="s">
        <v>37</v>
      </c>
      <c r="C10" s="68" t="s">
        <v>14</v>
      </c>
      <c r="D10" s="81">
        <f>D11</f>
        <v>12668.58</v>
      </c>
      <c r="E10" s="81">
        <f>E11</f>
        <v>10465.27</v>
      </c>
      <c r="F10" s="81">
        <f>F11</f>
        <v>2203.31</v>
      </c>
      <c r="H10" s="18"/>
      <c r="I10" s="18"/>
    </row>
    <row r="11" ht="18.95" customHeight="1" spans="2:9">
      <c r="B11" s="76" t="s">
        <v>38</v>
      </c>
      <c r="C11" s="77" t="s">
        <v>39</v>
      </c>
      <c r="D11" s="81">
        <f t="shared" ref="D11:F11" si="1">D12+D13</f>
        <v>12668.58</v>
      </c>
      <c r="E11" s="81">
        <f t="shared" si="1"/>
        <v>10465.27</v>
      </c>
      <c r="F11" s="81">
        <f t="shared" si="1"/>
        <v>2203.31</v>
      </c>
      <c r="H11" s="18"/>
      <c r="I11" s="18"/>
    </row>
    <row r="12" ht="18.95" customHeight="1" spans="2:9">
      <c r="B12" s="76" t="s">
        <v>40</v>
      </c>
      <c r="C12" s="77" t="s">
        <v>41</v>
      </c>
      <c r="D12" s="81">
        <f t="shared" ref="D10:D13" si="2">E12+F12</f>
        <v>786.84</v>
      </c>
      <c r="E12" s="80">
        <v>413.72</v>
      </c>
      <c r="F12" s="80">
        <f>352+21.12</f>
        <v>373.12</v>
      </c>
      <c r="H12" s="18"/>
      <c r="I12" s="18"/>
    </row>
    <row r="13" ht="18.95" customHeight="1" spans="2:9">
      <c r="B13" s="76" t="s">
        <v>42</v>
      </c>
      <c r="C13" s="77" t="s">
        <v>43</v>
      </c>
      <c r="D13" s="81">
        <f t="shared" si="2"/>
        <v>11881.74</v>
      </c>
      <c r="E13" s="80">
        <v>10051.55</v>
      </c>
      <c r="F13" s="80">
        <f>1822+8.19</f>
        <v>1830.19</v>
      </c>
      <c r="H13" s="18"/>
      <c r="I13" s="18"/>
    </row>
    <row r="14" ht="18.95" customHeight="1" spans="2:9">
      <c r="B14" s="67" t="s">
        <v>44</v>
      </c>
      <c r="C14" s="68" t="s">
        <v>16</v>
      </c>
      <c r="D14" s="81">
        <f t="shared" ref="D14:D31" si="3">E14+F14</f>
        <v>1633.17</v>
      </c>
      <c r="E14" s="80">
        <v>1633.17</v>
      </c>
      <c r="F14" s="80"/>
      <c r="H14" s="18"/>
      <c r="I14" s="18"/>
    </row>
    <row r="15" ht="18.95" customHeight="1" spans="2:9">
      <c r="B15" s="76" t="s">
        <v>45</v>
      </c>
      <c r="C15" s="77" t="s">
        <v>46</v>
      </c>
      <c r="D15" s="81">
        <f t="shared" si="3"/>
        <v>1633.17</v>
      </c>
      <c r="E15" s="80">
        <v>1633.17</v>
      </c>
      <c r="F15" s="80"/>
      <c r="H15" s="18"/>
      <c r="I15" s="18"/>
    </row>
    <row r="16" ht="18.95" customHeight="1" spans="2:9">
      <c r="B16" s="76" t="s">
        <v>47</v>
      </c>
      <c r="C16" s="77" t="s">
        <v>48</v>
      </c>
      <c r="D16" s="81">
        <f t="shared" si="3"/>
        <v>15.54</v>
      </c>
      <c r="E16" s="80">
        <v>15.54</v>
      </c>
      <c r="F16" s="80"/>
      <c r="H16" s="18"/>
      <c r="I16" s="18"/>
    </row>
    <row r="17" ht="18.95" customHeight="1" spans="2:9">
      <c r="B17" s="76" t="s">
        <v>49</v>
      </c>
      <c r="C17" s="77" t="s">
        <v>50</v>
      </c>
      <c r="D17" s="81">
        <f t="shared" si="3"/>
        <v>1078.26</v>
      </c>
      <c r="E17" s="80">
        <v>1078.26</v>
      </c>
      <c r="F17" s="80"/>
      <c r="H17" s="18"/>
      <c r="I17" s="18"/>
    </row>
    <row r="18" ht="18.95" customHeight="1" spans="2:9">
      <c r="B18" s="76" t="s">
        <v>51</v>
      </c>
      <c r="C18" s="77" t="s">
        <v>52</v>
      </c>
      <c r="D18" s="81">
        <f t="shared" si="3"/>
        <v>539.13</v>
      </c>
      <c r="E18" s="80">
        <v>539.13</v>
      </c>
      <c r="F18" s="80"/>
      <c r="H18" s="18"/>
      <c r="I18" s="18"/>
    </row>
    <row r="19" ht="18.95" customHeight="1" spans="2:9">
      <c r="B19" s="76" t="s">
        <v>53</v>
      </c>
      <c r="C19" s="77" t="s">
        <v>54</v>
      </c>
      <c r="D19" s="81">
        <f t="shared" si="3"/>
        <v>0.24</v>
      </c>
      <c r="E19" s="80">
        <v>0.24</v>
      </c>
      <c r="F19" s="80"/>
      <c r="H19" s="18"/>
      <c r="I19" s="18"/>
    </row>
    <row r="20" ht="18.95" customHeight="1" spans="2:9">
      <c r="B20" s="67" t="s">
        <v>55</v>
      </c>
      <c r="C20" s="68" t="s">
        <v>18</v>
      </c>
      <c r="D20" s="81">
        <f t="shared" si="3"/>
        <v>464.17</v>
      </c>
      <c r="E20" s="80">
        <v>464.17</v>
      </c>
      <c r="F20" s="80"/>
      <c r="H20" s="18"/>
      <c r="I20" s="18"/>
    </row>
    <row r="21" ht="18.95" customHeight="1" spans="2:9">
      <c r="B21" s="76" t="s">
        <v>56</v>
      </c>
      <c r="C21" s="77" t="s">
        <v>57</v>
      </c>
      <c r="D21" s="81">
        <f t="shared" si="3"/>
        <v>464.17</v>
      </c>
      <c r="E21" s="80">
        <v>464.17</v>
      </c>
      <c r="F21" s="80"/>
      <c r="H21" s="18"/>
      <c r="I21" s="18"/>
    </row>
    <row r="22" ht="18.95" customHeight="1" spans="2:9">
      <c r="B22" s="76" t="s">
        <v>58</v>
      </c>
      <c r="C22" s="77" t="s">
        <v>59</v>
      </c>
      <c r="D22" s="81">
        <f t="shared" si="3"/>
        <v>394.54</v>
      </c>
      <c r="E22" s="80">
        <v>394.54</v>
      </c>
      <c r="F22" s="80"/>
      <c r="H22" s="18"/>
      <c r="I22" s="18"/>
    </row>
    <row r="23" ht="18.95" customHeight="1" spans="2:9">
      <c r="B23" s="76" t="s">
        <v>60</v>
      </c>
      <c r="C23" s="77" t="s">
        <v>61</v>
      </c>
      <c r="D23" s="81">
        <f t="shared" si="3"/>
        <v>69.63</v>
      </c>
      <c r="E23" s="80">
        <v>69.63</v>
      </c>
      <c r="F23" s="80"/>
      <c r="H23" s="18"/>
      <c r="I23" s="18"/>
    </row>
    <row r="24" ht="18.95" customHeight="1" spans="2:9">
      <c r="B24" s="67" t="s">
        <v>62</v>
      </c>
      <c r="C24" s="68" t="s">
        <v>19</v>
      </c>
      <c r="D24" s="81">
        <f t="shared" si="3"/>
        <v>999.33</v>
      </c>
      <c r="E24" s="80">
        <v>999.33</v>
      </c>
      <c r="F24" s="80"/>
      <c r="H24" s="18"/>
      <c r="I24" s="18"/>
    </row>
    <row r="25" ht="18.95" customHeight="1" spans="2:9">
      <c r="B25" s="76" t="s">
        <v>63</v>
      </c>
      <c r="C25" s="77" t="s">
        <v>64</v>
      </c>
      <c r="D25" s="81">
        <f t="shared" si="3"/>
        <v>999.33</v>
      </c>
      <c r="E25" s="80">
        <v>999.33</v>
      </c>
      <c r="F25" s="80"/>
      <c r="H25" s="18"/>
      <c r="I25" s="18"/>
    </row>
    <row r="26" ht="18.95" customHeight="1" spans="2:9">
      <c r="B26" s="76" t="s">
        <v>65</v>
      </c>
      <c r="C26" s="77" t="s">
        <v>66</v>
      </c>
      <c r="D26" s="81">
        <f t="shared" si="3"/>
        <v>899.51</v>
      </c>
      <c r="E26" s="80">
        <v>899.51</v>
      </c>
      <c r="F26" s="80"/>
      <c r="H26" s="18"/>
      <c r="I26" s="18"/>
    </row>
    <row r="27" ht="18.95" customHeight="1" spans="2:9">
      <c r="B27" s="76" t="s">
        <v>67</v>
      </c>
      <c r="C27" s="77" t="s">
        <v>68</v>
      </c>
      <c r="D27" s="81">
        <f t="shared" si="3"/>
        <v>99.81</v>
      </c>
      <c r="E27" s="80">
        <v>99.81</v>
      </c>
      <c r="F27" s="80"/>
      <c r="H27" s="18"/>
      <c r="I27" s="18"/>
    </row>
    <row r="28" ht="23.25" customHeight="1" spans="2:6">
      <c r="B28" s="82"/>
      <c r="C28" s="3"/>
      <c r="D28" s="3"/>
      <c r="E28" s="3"/>
      <c r="F28" s="3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B1" sqref="B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3"/>
      <c r="B1" s="74" t="s">
        <v>69</v>
      </c>
      <c r="C1" s="61"/>
      <c r="D1" s="61"/>
      <c r="E1" s="61"/>
      <c r="F1" s="61"/>
    </row>
    <row r="2" ht="16.35" customHeight="1"/>
    <row r="3" ht="16.35" customHeight="1" spans="2:6">
      <c r="B3" s="63" t="s">
        <v>70</v>
      </c>
      <c r="C3" s="63"/>
      <c r="D3" s="63"/>
      <c r="E3" s="63"/>
      <c r="F3" s="63"/>
    </row>
    <row r="4" ht="16.35" customHeight="1" spans="2:6">
      <c r="B4" s="63"/>
      <c r="C4" s="63"/>
      <c r="D4" s="63"/>
      <c r="E4" s="63"/>
      <c r="F4" s="63"/>
    </row>
    <row r="5" ht="16.35" customHeight="1" spans="2:6">
      <c r="B5" s="75" t="s">
        <v>71</v>
      </c>
      <c r="C5" s="75"/>
      <c r="D5" s="75"/>
      <c r="E5" s="75"/>
      <c r="F5" s="75"/>
    </row>
    <row r="6" ht="19.8" customHeight="1" spans="2:6">
      <c r="B6" s="61"/>
      <c r="C6" s="61"/>
      <c r="D6" s="61"/>
      <c r="E6" s="61"/>
      <c r="F6" s="56" t="s">
        <v>2</v>
      </c>
    </row>
    <row r="7" ht="36.2" customHeight="1" spans="2:6">
      <c r="B7" s="64" t="s">
        <v>72</v>
      </c>
      <c r="C7" s="64"/>
      <c r="D7" s="64" t="s">
        <v>73</v>
      </c>
      <c r="E7" s="64"/>
      <c r="F7" s="64"/>
    </row>
    <row r="8" ht="27.6" customHeight="1" spans="2:6">
      <c r="B8" s="64" t="s">
        <v>74</v>
      </c>
      <c r="C8" s="64" t="s">
        <v>33</v>
      </c>
      <c r="D8" s="64" t="s">
        <v>75</v>
      </c>
      <c r="E8" s="64" t="s">
        <v>76</v>
      </c>
      <c r="F8" s="64" t="s">
        <v>77</v>
      </c>
    </row>
    <row r="9" ht="19.8" customHeight="1" spans="2:6">
      <c r="B9" s="65" t="s">
        <v>7</v>
      </c>
      <c r="C9" s="65"/>
      <c r="D9" s="66">
        <v>13561.94</v>
      </c>
      <c r="E9" s="66">
        <v>11656.04</v>
      </c>
      <c r="F9" s="66">
        <v>1905.9</v>
      </c>
    </row>
    <row r="10" ht="19.8" customHeight="1" spans="2:6">
      <c r="B10" s="67" t="s">
        <v>78</v>
      </c>
      <c r="C10" s="68" t="s">
        <v>79</v>
      </c>
      <c r="D10" s="70">
        <v>10726.28</v>
      </c>
      <c r="E10" s="70">
        <v>10726.28</v>
      </c>
      <c r="F10" s="70"/>
    </row>
    <row r="11" ht="18.95" customHeight="1" spans="2:6">
      <c r="B11" s="76" t="s">
        <v>80</v>
      </c>
      <c r="C11" s="77" t="s">
        <v>81</v>
      </c>
      <c r="D11" s="70">
        <v>2640.32</v>
      </c>
      <c r="E11" s="70">
        <v>2640.32</v>
      </c>
      <c r="F11" s="70"/>
    </row>
    <row r="12" ht="18.95" customHeight="1" spans="2:6">
      <c r="B12" s="76" t="s">
        <v>82</v>
      </c>
      <c r="C12" s="77" t="s">
        <v>83</v>
      </c>
      <c r="D12" s="70">
        <v>183.14</v>
      </c>
      <c r="E12" s="70">
        <v>183.14</v>
      </c>
      <c r="F12" s="70"/>
    </row>
    <row r="13" ht="18.95" customHeight="1" spans="2:6">
      <c r="B13" s="76" t="s">
        <v>84</v>
      </c>
      <c r="C13" s="77" t="s">
        <v>85</v>
      </c>
      <c r="D13" s="70">
        <v>4772.46</v>
      </c>
      <c r="E13" s="70">
        <v>4772.46</v>
      </c>
      <c r="F13" s="70"/>
    </row>
    <row r="14" ht="18.95" customHeight="1" spans="2:6">
      <c r="B14" s="76" t="s">
        <v>86</v>
      </c>
      <c r="C14" s="77" t="s">
        <v>87</v>
      </c>
      <c r="D14" s="70">
        <v>1078.26</v>
      </c>
      <c r="E14" s="70">
        <v>1078.26</v>
      </c>
      <c r="F14" s="70"/>
    </row>
    <row r="15" ht="18.95" customHeight="1" spans="2:6">
      <c r="B15" s="76" t="s">
        <v>88</v>
      </c>
      <c r="C15" s="77" t="s">
        <v>89</v>
      </c>
      <c r="D15" s="70">
        <v>539.13</v>
      </c>
      <c r="E15" s="70">
        <v>539.13</v>
      </c>
      <c r="F15" s="70"/>
    </row>
    <row r="16" ht="18.95" customHeight="1" spans="2:6">
      <c r="B16" s="76" t="s">
        <v>90</v>
      </c>
      <c r="C16" s="77" t="s">
        <v>91</v>
      </c>
      <c r="D16" s="70">
        <v>394.54</v>
      </c>
      <c r="E16" s="70">
        <v>394.54</v>
      </c>
      <c r="F16" s="70"/>
    </row>
    <row r="17" ht="18.95" customHeight="1" spans="2:6">
      <c r="B17" s="76" t="s">
        <v>92</v>
      </c>
      <c r="C17" s="77" t="s">
        <v>93</v>
      </c>
      <c r="D17" s="70">
        <v>97.48</v>
      </c>
      <c r="E17" s="70">
        <v>97.48</v>
      </c>
      <c r="F17" s="70"/>
    </row>
    <row r="18" ht="18.95" customHeight="1" spans="2:6">
      <c r="B18" s="76" t="s">
        <v>94</v>
      </c>
      <c r="C18" s="77" t="s">
        <v>95</v>
      </c>
      <c r="D18" s="70">
        <v>899.51</v>
      </c>
      <c r="E18" s="70">
        <v>899.51</v>
      </c>
      <c r="F18" s="70"/>
    </row>
    <row r="19" ht="18.95" customHeight="1" spans="2:6">
      <c r="B19" s="76" t="s">
        <v>96</v>
      </c>
      <c r="C19" s="77" t="s">
        <v>97</v>
      </c>
      <c r="D19" s="70">
        <v>121.44</v>
      </c>
      <c r="E19" s="70">
        <v>121.44</v>
      </c>
      <c r="F19" s="70"/>
    </row>
    <row r="20" ht="19.8" customHeight="1" spans="2:6">
      <c r="B20" s="67" t="s">
        <v>98</v>
      </c>
      <c r="C20" s="68" t="s">
        <v>99</v>
      </c>
      <c r="D20" s="70">
        <v>1780.85</v>
      </c>
      <c r="E20" s="70"/>
      <c r="F20" s="70">
        <v>1780.85</v>
      </c>
    </row>
    <row r="21" ht="18.95" customHeight="1" spans="2:6">
      <c r="B21" s="76" t="s">
        <v>100</v>
      </c>
      <c r="C21" s="77" t="s">
        <v>101</v>
      </c>
      <c r="D21" s="70">
        <v>129.72</v>
      </c>
      <c r="E21" s="70"/>
      <c r="F21" s="70">
        <v>129.72</v>
      </c>
    </row>
    <row r="22" ht="18.95" customHeight="1" spans="2:6">
      <c r="B22" s="76" t="s">
        <v>102</v>
      </c>
      <c r="C22" s="77" t="s">
        <v>103</v>
      </c>
      <c r="D22" s="70">
        <v>60</v>
      </c>
      <c r="E22" s="70"/>
      <c r="F22" s="70">
        <v>60</v>
      </c>
    </row>
    <row r="23" ht="18.95" customHeight="1" spans="2:6">
      <c r="B23" s="76" t="s">
        <v>104</v>
      </c>
      <c r="C23" s="77" t="s">
        <v>105</v>
      </c>
      <c r="D23" s="70">
        <v>19.2</v>
      </c>
      <c r="E23" s="70"/>
      <c r="F23" s="70">
        <v>19.2</v>
      </c>
    </row>
    <row r="24" ht="18.95" customHeight="1" spans="2:6">
      <c r="B24" s="76" t="s">
        <v>106</v>
      </c>
      <c r="C24" s="77" t="s">
        <v>107</v>
      </c>
      <c r="D24" s="70">
        <v>60</v>
      </c>
      <c r="E24" s="70"/>
      <c r="F24" s="70">
        <v>60</v>
      </c>
    </row>
    <row r="25" ht="18.95" customHeight="1" spans="2:6">
      <c r="B25" s="76" t="s">
        <v>108</v>
      </c>
      <c r="C25" s="77" t="s">
        <v>109</v>
      </c>
      <c r="D25" s="70">
        <v>8</v>
      </c>
      <c r="E25" s="70"/>
      <c r="F25" s="70">
        <v>8</v>
      </c>
    </row>
    <row r="26" ht="18.95" customHeight="1" spans="2:6">
      <c r="B26" s="76" t="s">
        <v>110</v>
      </c>
      <c r="C26" s="77" t="s">
        <v>111</v>
      </c>
      <c r="D26" s="70">
        <v>33</v>
      </c>
      <c r="E26" s="70"/>
      <c r="F26" s="70">
        <v>33</v>
      </c>
    </row>
    <row r="27" ht="18.95" customHeight="1" spans="2:6">
      <c r="B27" s="76" t="s">
        <v>112</v>
      </c>
      <c r="C27" s="77" t="s">
        <v>113</v>
      </c>
      <c r="D27" s="70">
        <v>30</v>
      </c>
      <c r="E27" s="70"/>
      <c r="F27" s="70">
        <v>30</v>
      </c>
    </row>
    <row r="28" ht="18.95" customHeight="1" spans="2:6">
      <c r="B28" s="76" t="s">
        <v>114</v>
      </c>
      <c r="C28" s="77" t="s">
        <v>115</v>
      </c>
      <c r="D28" s="70">
        <v>158.5</v>
      </c>
      <c r="E28" s="70"/>
      <c r="F28" s="70">
        <v>158.5</v>
      </c>
    </row>
    <row r="29" ht="18.95" customHeight="1" spans="2:6">
      <c r="B29" s="76" t="s">
        <v>116</v>
      </c>
      <c r="C29" s="77" t="s">
        <v>117</v>
      </c>
      <c r="D29" s="70">
        <v>5.6</v>
      </c>
      <c r="E29" s="70"/>
      <c r="F29" s="70">
        <v>5.6</v>
      </c>
    </row>
    <row r="30" ht="18.95" customHeight="1" spans="2:6">
      <c r="B30" s="76" t="s">
        <v>118</v>
      </c>
      <c r="C30" s="77" t="s">
        <v>119</v>
      </c>
      <c r="D30" s="70">
        <v>109.63</v>
      </c>
      <c r="E30" s="70"/>
      <c r="F30" s="70">
        <v>109.63</v>
      </c>
    </row>
    <row r="31" ht="18.95" customHeight="1" spans="2:6">
      <c r="B31" s="76" t="s">
        <v>120</v>
      </c>
      <c r="C31" s="77" t="s">
        <v>121</v>
      </c>
      <c r="D31" s="70">
        <v>25</v>
      </c>
      <c r="E31" s="70"/>
      <c r="F31" s="70">
        <v>25</v>
      </c>
    </row>
    <row r="32" ht="18.95" customHeight="1" spans="2:6">
      <c r="B32" s="76" t="s">
        <v>122</v>
      </c>
      <c r="C32" s="77" t="s">
        <v>123</v>
      </c>
      <c r="D32" s="70">
        <v>462.4</v>
      </c>
      <c r="E32" s="70"/>
      <c r="F32" s="70">
        <v>462.4</v>
      </c>
    </row>
    <row r="33" ht="18.95" customHeight="1" spans="2:6">
      <c r="B33" s="76" t="s">
        <v>124</v>
      </c>
      <c r="C33" s="77" t="s">
        <v>125</v>
      </c>
      <c r="D33" s="70">
        <v>228.83</v>
      </c>
      <c r="E33" s="70"/>
      <c r="F33" s="70">
        <v>228.83</v>
      </c>
    </row>
    <row r="34" ht="18.95" customHeight="1" spans="2:6">
      <c r="B34" s="76" t="s">
        <v>126</v>
      </c>
      <c r="C34" s="77" t="s">
        <v>127</v>
      </c>
      <c r="D34" s="70">
        <v>139.25</v>
      </c>
      <c r="E34" s="70"/>
      <c r="F34" s="70">
        <v>139.25</v>
      </c>
    </row>
    <row r="35" ht="18.95" customHeight="1" spans="2:6">
      <c r="B35" s="76" t="s">
        <v>128</v>
      </c>
      <c r="C35" s="77" t="s">
        <v>129</v>
      </c>
      <c r="D35" s="70">
        <v>4.2</v>
      </c>
      <c r="E35" s="70"/>
      <c r="F35" s="70">
        <v>4.2</v>
      </c>
    </row>
    <row r="36" ht="18.95" customHeight="1" spans="2:6">
      <c r="B36" s="76" t="s">
        <v>130</v>
      </c>
      <c r="C36" s="77" t="s">
        <v>131</v>
      </c>
      <c r="D36" s="70">
        <v>307.52</v>
      </c>
      <c r="E36" s="70"/>
      <c r="F36" s="70">
        <v>307.52</v>
      </c>
    </row>
    <row r="37" ht="19.8" customHeight="1" spans="2:6">
      <c r="B37" s="67" t="s">
        <v>132</v>
      </c>
      <c r="C37" s="68" t="s">
        <v>133</v>
      </c>
      <c r="D37" s="70">
        <v>986.01</v>
      </c>
      <c r="E37" s="70">
        <v>929.76</v>
      </c>
      <c r="F37" s="70">
        <v>56.25</v>
      </c>
    </row>
    <row r="38" ht="18.95" customHeight="1" spans="2:6">
      <c r="B38" s="76" t="s">
        <v>134</v>
      </c>
      <c r="C38" s="77" t="s">
        <v>135</v>
      </c>
      <c r="D38" s="70">
        <v>15.54</v>
      </c>
      <c r="E38" s="70">
        <v>15.54</v>
      </c>
      <c r="F38" s="70"/>
    </row>
    <row r="39" ht="18.95" customHeight="1" spans="2:6">
      <c r="B39" s="76" t="s">
        <v>136</v>
      </c>
      <c r="C39" s="77" t="s">
        <v>137</v>
      </c>
      <c r="D39" s="70">
        <v>883.41</v>
      </c>
      <c r="E39" s="70">
        <v>852.18</v>
      </c>
      <c r="F39" s="70">
        <v>31.23</v>
      </c>
    </row>
    <row r="40" ht="18.95" customHeight="1" spans="2:6">
      <c r="B40" s="76" t="s">
        <v>138</v>
      </c>
      <c r="C40" s="77" t="s">
        <v>139</v>
      </c>
      <c r="D40" s="70">
        <v>87.06</v>
      </c>
      <c r="E40" s="70">
        <v>62.04</v>
      </c>
      <c r="F40" s="70">
        <v>25.02</v>
      </c>
    </row>
    <row r="41" ht="19.8" customHeight="1" spans="2:6">
      <c r="B41" s="67" t="s">
        <v>140</v>
      </c>
      <c r="C41" s="68" t="s">
        <v>141</v>
      </c>
      <c r="D41" s="70">
        <v>68.8</v>
      </c>
      <c r="E41" s="70"/>
      <c r="F41" s="70">
        <v>68.8</v>
      </c>
    </row>
    <row r="42" ht="18.95" customHeight="1" spans="2:6">
      <c r="B42" s="76" t="s">
        <v>142</v>
      </c>
      <c r="C42" s="77" t="s">
        <v>143</v>
      </c>
      <c r="D42" s="70">
        <v>68.8</v>
      </c>
      <c r="E42" s="70"/>
      <c r="F42" s="70">
        <v>68.8</v>
      </c>
    </row>
  </sheetData>
  <mergeCells count="5">
    <mergeCell ref="B5:F5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B1" sqref="B1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35.6916666666667" customWidth="1"/>
    <col min="4" max="4" width="36.6416666666667" customWidth="1"/>
  </cols>
  <sheetData>
    <row r="1" ht="16.35" customHeight="1" spans="1:2">
      <c r="A1" s="3"/>
      <c r="B1" s="4" t="s">
        <v>144</v>
      </c>
    </row>
    <row r="2" ht="16.35" customHeight="1"/>
    <row r="3" ht="51.75" customHeight="1" spans="2:4">
      <c r="B3" s="29" t="s">
        <v>70</v>
      </c>
      <c r="C3" s="29"/>
      <c r="D3" s="29"/>
    </row>
    <row r="4" ht="27.6" customHeight="1" spans="2:4">
      <c r="B4" s="30" t="s">
        <v>145</v>
      </c>
      <c r="C4" s="30"/>
      <c r="D4" s="30"/>
    </row>
    <row r="5" ht="19.8" customHeight="1" spans="4:4">
      <c r="D5" s="31" t="s">
        <v>2</v>
      </c>
    </row>
    <row r="6" ht="42.25" customHeight="1" spans="2:4">
      <c r="B6" s="32" t="s">
        <v>146</v>
      </c>
      <c r="C6" s="32"/>
      <c r="D6" s="32" t="s">
        <v>147</v>
      </c>
    </row>
    <row r="7" ht="26.7" customHeight="1" spans="2:4">
      <c r="B7" s="73" t="s">
        <v>74</v>
      </c>
      <c r="C7" s="73" t="s">
        <v>33</v>
      </c>
      <c r="D7" s="32"/>
    </row>
    <row r="8" ht="20.7" customHeight="1" spans="2:4">
      <c r="B8" s="34" t="s">
        <v>7</v>
      </c>
      <c r="C8" s="34"/>
      <c r="D8" s="35">
        <v>13561.94</v>
      </c>
    </row>
    <row r="9" ht="19.8" customHeight="1" spans="2:4">
      <c r="B9" s="36" t="s">
        <v>148</v>
      </c>
      <c r="C9" s="36" t="s">
        <v>149</v>
      </c>
      <c r="D9" s="37">
        <v>12507.13</v>
      </c>
    </row>
    <row r="10" ht="18.95" customHeight="1" spans="2:4">
      <c r="B10" s="36" t="s">
        <v>150</v>
      </c>
      <c r="C10" s="36" t="s">
        <v>151</v>
      </c>
      <c r="D10" s="37">
        <v>10726.28</v>
      </c>
    </row>
    <row r="11" ht="18.95" customHeight="1" spans="2:4">
      <c r="B11" s="36" t="s">
        <v>152</v>
      </c>
      <c r="C11" s="36" t="s">
        <v>153</v>
      </c>
      <c r="D11" s="37">
        <v>1780.85</v>
      </c>
    </row>
    <row r="12" ht="19.8" customHeight="1" spans="2:4">
      <c r="B12" s="36" t="s">
        <v>154</v>
      </c>
      <c r="C12" s="36" t="s">
        <v>155</v>
      </c>
      <c r="D12" s="37">
        <v>68.8</v>
      </c>
    </row>
    <row r="13" ht="18.95" customHeight="1" spans="2:4">
      <c r="B13" s="36" t="s">
        <v>156</v>
      </c>
      <c r="C13" s="36" t="s">
        <v>157</v>
      </c>
      <c r="D13" s="37">
        <v>68.8</v>
      </c>
    </row>
    <row r="14" ht="19.8" customHeight="1" spans="2:4">
      <c r="B14" s="36" t="s">
        <v>158</v>
      </c>
      <c r="C14" s="36" t="s">
        <v>133</v>
      </c>
      <c r="D14" s="37">
        <v>986.01</v>
      </c>
    </row>
    <row r="15" ht="18.95" customHeight="1" spans="2:4">
      <c r="B15" s="36" t="s">
        <v>159</v>
      </c>
      <c r="C15" s="36" t="s">
        <v>160</v>
      </c>
      <c r="D15" s="37">
        <v>970.47</v>
      </c>
    </row>
    <row r="16" ht="18.95" customHeight="1" spans="2:4">
      <c r="B16" s="36" t="s">
        <v>161</v>
      </c>
      <c r="C16" s="36" t="s">
        <v>162</v>
      </c>
      <c r="D16" s="37">
        <v>15.54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1" sqref="B1"/>
    </sheetView>
  </sheetViews>
  <sheetFormatPr defaultColWidth="10" defaultRowHeight="13.5" outlineLevelCol="6"/>
  <cols>
    <col min="1" max="1" width="0.408333333333333" customWidth="1"/>
    <col min="2" max="2" width="19.1333333333333" customWidth="1"/>
    <col min="3" max="3" width="20.22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</cols>
  <sheetData>
    <row r="1" ht="16.35" customHeight="1" spans="1:2">
      <c r="A1" s="3"/>
      <c r="B1" s="3" t="s">
        <v>163</v>
      </c>
    </row>
    <row r="2" ht="16.35" customHeight="1" spans="2:7">
      <c r="B2" s="40" t="s">
        <v>164</v>
      </c>
      <c r="C2" s="40"/>
      <c r="D2" s="40"/>
      <c r="E2" s="40"/>
      <c r="F2" s="40"/>
      <c r="G2" s="40"/>
    </row>
    <row r="3" ht="16.35" customHeight="1" spans="2:7">
      <c r="B3" s="40"/>
      <c r="C3" s="40"/>
      <c r="D3" s="40"/>
      <c r="E3" s="40"/>
      <c r="F3" s="40"/>
      <c r="G3" s="40"/>
    </row>
    <row r="4" ht="16.35" customHeight="1" spans="2:7">
      <c r="B4" s="40"/>
      <c r="C4" s="40"/>
      <c r="D4" s="40"/>
      <c r="E4" s="40"/>
      <c r="F4" s="40"/>
      <c r="G4" s="40"/>
    </row>
    <row r="5" ht="20.7" customHeight="1" spans="7:7">
      <c r="G5" s="56" t="s">
        <v>2</v>
      </c>
    </row>
    <row r="6" ht="38.8" customHeight="1" spans="2:7">
      <c r="B6" s="71" t="s">
        <v>31</v>
      </c>
      <c r="C6" s="71"/>
      <c r="D6" s="71"/>
      <c r="E6" s="71"/>
      <c r="F6" s="71"/>
      <c r="G6" s="71"/>
    </row>
    <row r="7" ht="36.2" customHeight="1" spans="2:7">
      <c r="B7" s="71" t="s">
        <v>7</v>
      </c>
      <c r="C7" s="71" t="s">
        <v>165</v>
      </c>
      <c r="D7" s="71" t="s">
        <v>166</v>
      </c>
      <c r="E7" s="71"/>
      <c r="F7" s="71"/>
      <c r="G7" s="71" t="s">
        <v>167</v>
      </c>
    </row>
    <row r="8" ht="36.2" customHeight="1" spans="2:7">
      <c r="B8" s="71"/>
      <c r="C8" s="71"/>
      <c r="D8" s="71" t="s">
        <v>34</v>
      </c>
      <c r="E8" s="71" t="s">
        <v>168</v>
      </c>
      <c r="F8" s="71" t="s">
        <v>169</v>
      </c>
      <c r="G8" s="71"/>
    </row>
    <row r="9" ht="25.85" customHeight="1" spans="2:7">
      <c r="B9" s="72">
        <v>4.2</v>
      </c>
      <c r="C9" s="72"/>
      <c r="D9" s="72">
        <v>4.2</v>
      </c>
      <c r="E9" s="72"/>
      <c r="F9" s="72">
        <v>4.2</v>
      </c>
      <c r="G9" s="72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12" sqref="E12:E1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833333333333" customWidth="1"/>
    <col min="6" max="6" width="15.3333333333333" customWidth="1"/>
  </cols>
  <sheetData>
    <row r="1" ht="16.35" customHeight="1" spans="1:6">
      <c r="A1" s="3"/>
      <c r="B1" s="62" t="s">
        <v>170</v>
      </c>
      <c r="C1" s="61"/>
      <c r="D1" s="61"/>
      <c r="E1" s="61"/>
      <c r="F1" s="61"/>
    </row>
    <row r="2" ht="16.35" customHeight="1"/>
    <row r="3" ht="25" customHeight="1" spans="2:6">
      <c r="B3" s="63" t="s">
        <v>171</v>
      </c>
      <c r="C3" s="63"/>
      <c r="D3" s="63"/>
      <c r="E3" s="63"/>
      <c r="F3" s="63"/>
    </row>
    <row r="4" ht="26.7" customHeight="1" spans="2:6">
      <c r="B4" s="63"/>
      <c r="C4" s="63"/>
      <c r="D4" s="63"/>
      <c r="E4" s="63"/>
      <c r="F4" s="63"/>
    </row>
    <row r="5" ht="16.35" customHeight="1" spans="2:6">
      <c r="B5" s="61"/>
      <c r="C5" s="61"/>
      <c r="D5" s="61"/>
      <c r="E5" s="61"/>
      <c r="F5" s="61"/>
    </row>
    <row r="6" ht="21.55" customHeight="1" spans="2:6">
      <c r="B6" s="61"/>
      <c r="C6" s="61"/>
      <c r="D6" s="61"/>
      <c r="E6" s="61"/>
      <c r="F6" s="56" t="s">
        <v>2</v>
      </c>
    </row>
    <row r="7" ht="33.6" customHeight="1" spans="2:6">
      <c r="B7" s="64" t="s">
        <v>32</v>
      </c>
      <c r="C7" s="64" t="s">
        <v>33</v>
      </c>
      <c r="D7" s="64" t="s">
        <v>172</v>
      </c>
      <c r="E7" s="64"/>
      <c r="F7" s="64"/>
    </row>
    <row r="8" ht="31.05" customHeight="1" spans="2:6">
      <c r="B8" s="64"/>
      <c r="C8" s="64"/>
      <c r="D8" s="64" t="s">
        <v>75</v>
      </c>
      <c r="E8" s="64" t="s">
        <v>35</v>
      </c>
      <c r="F8" s="64" t="s">
        <v>36</v>
      </c>
    </row>
    <row r="9" ht="20.7" customHeight="1" spans="2:6">
      <c r="B9" s="65" t="s">
        <v>7</v>
      </c>
      <c r="C9" s="65"/>
      <c r="D9" s="66">
        <f t="shared" ref="D9:F9" si="0">D10</f>
        <v>3880.52</v>
      </c>
      <c r="E9" s="66">
        <f t="shared" si="0"/>
        <v>0</v>
      </c>
      <c r="F9" s="66">
        <f t="shared" si="0"/>
        <v>3880.52</v>
      </c>
    </row>
    <row r="10" ht="16.35" customHeight="1" spans="2:6">
      <c r="B10" s="67">
        <v>212</v>
      </c>
      <c r="C10" s="68" t="s">
        <v>20</v>
      </c>
      <c r="D10" s="69">
        <f>E10+F10</f>
        <v>3880.52</v>
      </c>
      <c r="E10" s="70">
        <v>0</v>
      </c>
      <c r="F10" s="70">
        <f>F11</f>
        <v>3880.52</v>
      </c>
    </row>
    <row r="11" ht="16.35" customHeight="1" spans="2:6">
      <c r="B11" s="67" t="s">
        <v>173</v>
      </c>
      <c r="C11" s="68" t="s">
        <v>174</v>
      </c>
      <c r="D11" s="69">
        <f t="shared" ref="D11:D13" si="1">E11+F11</f>
        <v>3880.52</v>
      </c>
      <c r="E11" s="70">
        <v>0</v>
      </c>
      <c r="F11" s="70">
        <f>F12+F13</f>
        <v>3880.52</v>
      </c>
    </row>
    <row r="12" ht="16.35" customHeight="1" spans="2:6">
      <c r="B12" s="67" t="s">
        <v>175</v>
      </c>
      <c r="C12" s="68" t="s">
        <v>176</v>
      </c>
      <c r="D12" s="69">
        <f t="shared" si="1"/>
        <v>700</v>
      </c>
      <c r="E12" s="70">
        <v>0</v>
      </c>
      <c r="F12" s="70">
        <v>700</v>
      </c>
    </row>
    <row r="13" ht="16.35" customHeight="1" spans="2:6">
      <c r="B13" s="67" t="s">
        <v>177</v>
      </c>
      <c r="C13" s="68" t="s">
        <v>178</v>
      </c>
      <c r="D13" s="69">
        <f t="shared" si="1"/>
        <v>3180.52</v>
      </c>
      <c r="E13" s="70">
        <v>0</v>
      </c>
      <c r="F13" s="70">
        <v>3180.52</v>
      </c>
    </row>
  </sheetData>
  <mergeCells count="5"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J27" sqref="J27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3"/>
      <c r="C1" s="4" t="s">
        <v>179</v>
      </c>
    </row>
    <row r="2" ht="16.35" customHeight="1"/>
    <row r="3" ht="16.35" customHeight="1" spans="3:6">
      <c r="C3" s="40" t="s">
        <v>180</v>
      </c>
      <c r="D3" s="40"/>
      <c r="E3" s="40"/>
      <c r="F3" s="40"/>
    </row>
    <row r="4" ht="16.35" customHeight="1" spans="3:6">
      <c r="C4" s="40"/>
      <c r="D4" s="40"/>
      <c r="E4" s="40"/>
      <c r="F4" s="40"/>
    </row>
    <row r="5" ht="16.35" customHeight="1"/>
    <row r="6" ht="23.25" customHeight="1" spans="6:6">
      <c r="F6" s="57" t="s">
        <v>2</v>
      </c>
    </row>
    <row r="7" ht="34.5" customHeight="1" spans="3:6">
      <c r="C7" s="58" t="s">
        <v>3</v>
      </c>
      <c r="D7" s="58"/>
      <c r="E7" s="58" t="s">
        <v>4</v>
      </c>
      <c r="F7" s="58"/>
    </row>
    <row r="8" ht="32.75" customHeight="1" spans="3:6">
      <c r="C8" s="58" t="s">
        <v>5</v>
      </c>
      <c r="D8" s="58" t="s">
        <v>6</v>
      </c>
      <c r="E8" s="58" t="s">
        <v>5</v>
      </c>
      <c r="F8" s="58" t="s">
        <v>6</v>
      </c>
    </row>
    <row r="9" ht="25" customHeight="1" spans="3:6">
      <c r="C9" s="59" t="s">
        <v>7</v>
      </c>
      <c r="D9" s="60">
        <f>D10+D11+D12+D13</f>
        <v>20729.77</v>
      </c>
      <c r="E9" s="59" t="s">
        <v>7</v>
      </c>
      <c r="F9" s="60">
        <f>F10+F11+F12+F13+F14</f>
        <v>20729.77</v>
      </c>
    </row>
    <row r="10" ht="20.7" customHeight="1" spans="2:6">
      <c r="B10" s="61" t="s">
        <v>181</v>
      </c>
      <c r="C10" s="43" t="s">
        <v>13</v>
      </c>
      <c r="D10" s="60">
        <f>15735.94+29.31</f>
        <v>15765.25</v>
      </c>
      <c r="E10" s="43" t="s">
        <v>14</v>
      </c>
      <c r="F10" s="60">
        <f>13723.27+29.31</f>
        <v>13752.58</v>
      </c>
    </row>
    <row r="11" ht="20.7" customHeight="1" spans="2:6">
      <c r="B11" s="61"/>
      <c r="C11" s="43" t="s">
        <v>15</v>
      </c>
      <c r="D11" s="60">
        <v>3880.52</v>
      </c>
      <c r="E11" s="43" t="s">
        <v>16</v>
      </c>
      <c r="F11" s="60">
        <v>1633.17</v>
      </c>
    </row>
    <row r="12" ht="20.7" customHeight="1" spans="2:6">
      <c r="B12" s="61"/>
      <c r="C12" s="43" t="s">
        <v>17</v>
      </c>
      <c r="D12" s="60"/>
      <c r="E12" s="43" t="s">
        <v>18</v>
      </c>
      <c r="F12" s="60">
        <v>464.17</v>
      </c>
    </row>
    <row r="13" ht="20.7" customHeight="1" spans="2:6">
      <c r="B13" s="61" t="s">
        <v>182</v>
      </c>
      <c r="C13" s="43" t="s">
        <v>183</v>
      </c>
      <c r="D13" s="60">
        <v>1084</v>
      </c>
      <c r="E13" s="43" t="s">
        <v>19</v>
      </c>
      <c r="F13" s="60">
        <v>999.33</v>
      </c>
    </row>
    <row r="14" ht="20.7" customHeight="1" spans="2:6">
      <c r="B14" s="61"/>
      <c r="C14" s="43" t="s">
        <v>184</v>
      </c>
      <c r="D14" s="60"/>
      <c r="E14" s="43" t="s">
        <v>20</v>
      </c>
      <c r="F14" s="60">
        <v>3880.52</v>
      </c>
    </row>
    <row r="15" ht="20.7" customHeight="1" spans="2:6">
      <c r="B15" s="61"/>
      <c r="C15" s="43" t="s">
        <v>185</v>
      </c>
      <c r="D15" s="60"/>
      <c r="E15" s="43"/>
      <c r="F15" s="60"/>
    </row>
    <row r="16" ht="20.7" customHeight="1" spans="2:6">
      <c r="B16" s="61"/>
      <c r="C16" s="43" t="s">
        <v>186</v>
      </c>
      <c r="D16" s="60"/>
      <c r="E16" s="43"/>
      <c r="F16" s="60"/>
    </row>
    <row r="17" ht="20.7" customHeight="1" spans="2:6">
      <c r="B17" s="61"/>
      <c r="C17" s="43" t="s">
        <v>187</v>
      </c>
      <c r="D17" s="60"/>
      <c r="E17" s="43"/>
      <c r="F17" s="60"/>
    </row>
    <row r="18" ht="20.7" customHeight="1" spans="2:6">
      <c r="B18" s="61"/>
      <c r="C18" s="43" t="s">
        <v>188</v>
      </c>
      <c r="D18" s="60"/>
      <c r="E18" s="43"/>
      <c r="F18" s="60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opLeftCell="B1" workbookViewId="0">
      <selection activeCell="E9" sqref="E9:H9"/>
    </sheetView>
  </sheetViews>
  <sheetFormatPr defaultColWidth="10" defaultRowHeight="13.5"/>
  <cols>
    <col min="1" max="1" width="0.408333333333333" customWidth="1"/>
    <col min="2" max="2" width="13.6666666666667" customWidth="1"/>
    <col min="3" max="3" width="32.225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" customWidth="1"/>
    <col min="10" max="10" width="10.725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3"/>
      <c r="B1" s="4" t="s">
        <v>189</v>
      </c>
    </row>
    <row r="2" ht="16.35" customHeight="1"/>
    <row r="3" ht="16.35" customHeight="1" spans="2:13">
      <c r="B3" s="45" t="s">
        <v>190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16.35" customHeight="1"/>
    <row r="6" ht="22.4" customHeight="1" spans="13:13">
      <c r="M6" s="56" t="s">
        <v>2</v>
      </c>
    </row>
    <row r="7" ht="36.2" customHeight="1" spans="2:13">
      <c r="B7" s="46" t="s">
        <v>191</v>
      </c>
      <c r="C7" s="46"/>
      <c r="D7" s="46" t="s">
        <v>75</v>
      </c>
      <c r="E7" s="47" t="s">
        <v>192</v>
      </c>
      <c r="F7" s="47" t="s">
        <v>193</v>
      </c>
      <c r="G7" s="47" t="s">
        <v>194</v>
      </c>
      <c r="H7" s="47" t="s">
        <v>195</v>
      </c>
      <c r="I7" s="47" t="s">
        <v>196</v>
      </c>
      <c r="J7" s="47" t="s">
        <v>197</v>
      </c>
      <c r="K7" s="47" t="s">
        <v>198</v>
      </c>
      <c r="L7" s="47" t="s">
        <v>199</v>
      </c>
      <c r="M7" s="47" t="s">
        <v>200</v>
      </c>
    </row>
    <row r="8" ht="30.15" customHeight="1" spans="2:13">
      <c r="B8" s="46" t="s">
        <v>74</v>
      </c>
      <c r="C8" s="46" t="s">
        <v>33</v>
      </c>
      <c r="D8" s="46"/>
      <c r="E8" s="47"/>
      <c r="F8" s="47"/>
      <c r="G8" s="47"/>
      <c r="H8" s="47"/>
      <c r="I8" s="47"/>
      <c r="J8" s="47"/>
      <c r="K8" s="47"/>
      <c r="L8" s="47"/>
      <c r="M8" s="47"/>
    </row>
    <row r="9" ht="20.7" customHeight="1" spans="2:13">
      <c r="B9" s="48" t="s">
        <v>7</v>
      </c>
      <c r="C9" s="48"/>
      <c r="D9" s="49">
        <f>SUM(E9:M9)</f>
        <v>20729.77</v>
      </c>
      <c r="E9" s="49">
        <f t="shared" ref="E9:I9" si="0">E10+E14+E20+E24+E28</f>
        <v>15765.25</v>
      </c>
      <c r="F9" s="49">
        <f t="shared" si="0"/>
        <v>3880.52</v>
      </c>
      <c r="G9" s="49"/>
      <c r="H9" s="49">
        <f t="shared" si="0"/>
        <v>1084</v>
      </c>
      <c r="I9" s="49"/>
      <c r="J9" s="49"/>
      <c r="K9" s="49"/>
      <c r="L9" s="49"/>
      <c r="M9" s="49"/>
    </row>
    <row r="10" ht="20.7" customHeight="1" spans="2:13">
      <c r="B10" s="50" t="s">
        <v>37</v>
      </c>
      <c r="C10" s="51" t="s">
        <v>14</v>
      </c>
      <c r="D10" s="52">
        <f t="shared" ref="D10:D31" si="1">SUM(E10:M10)</f>
        <v>13752.58</v>
      </c>
      <c r="E10" s="53">
        <f>E11</f>
        <v>12668.58</v>
      </c>
      <c r="F10" s="53"/>
      <c r="G10" s="53"/>
      <c r="H10" s="53">
        <v>1084</v>
      </c>
      <c r="I10" s="53"/>
      <c r="J10" s="53"/>
      <c r="K10" s="53"/>
      <c r="L10" s="53"/>
      <c r="M10" s="53"/>
    </row>
    <row r="11" ht="18.1" customHeight="1" spans="2:13">
      <c r="B11" s="54" t="s">
        <v>201</v>
      </c>
      <c r="C11" s="55" t="s">
        <v>202</v>
      </c>
      <c r="D11" s="52">
        <f t="shared" si="1"/>
        <v>13752.58</v>
      </c>
      <c r="E11" s="53">
        <f>E12+E13</f>
        <v>12668.58</v>
      </c>
      <c r="F11" s="53"/>
      <c r="G11" s="53"/>
      <c r="H11" s="53">
        <v>1084</v>
      </c>
      <c r="I11" s="53"/>
      <c r="J11" s="53"/>
      <c r="K11" s="53"/>
      <c r="L11" s="53"/>
      <c r="M11" s="53"/>
    </row>
    <row r="12" ht="19.8" customHeight="1" spans="2:13">
      <c r="B12" s="54" t="s">
        <v>203</v>
      </c>
      <c r="C12" s="55" t="s">
        <v>204</v>
      </c>
      <c r="D12" s="52">
        <f t="shared" si="1"/>
        <v>786.84</v>
      </c>
      <c r="E12" s="53">
        <f>765.72+21.12</f>
        <v>786.84</v>
      </c>
      <c r="F12" s="53"/>
      <c r="G12" s="53"/>
      <c r="H12" s="53"/>
      <c r="I12" s="53"/>
      <c r="J12" s="53"/>
      <c r="K12" s="53"/>
      <c r="L12" s="53"/>
      <c r="M12" s="53"/>
    </row>
    <row r="13" ht="19.8" customHeight="1" spans="2:13">
      <c r="B13" s="54" t="s">
        <v>205</v>
      </c>
      <c r="C13" s="55" t="s">
        <v>206</v>
      </c>
      <c r="D13" s="52">
        <f t="shared" si="1"/>
        <v>12965.74</v>
      </c>
      <c r="E13" s="53">
        <f>11873.55+8.19</f>
        <v>11881.74</v>
      </c>
      <c r="F13" s="53"/>
      <c r="G13" s="53"/>
      <c r="H13" s="53">
        <v>1084</v>
      </c>
      <c r="I13" s="53"/>
      <c r="J13" s="53"/>
      <c r="K13" s="53"/>
      <c r="L13" s="53"/>
      <c r="M13" s="53"/>
    </row>
    <row r="14" ht="20.7" customHeight="1" spans="2:13">
      <c r="B14" s="50" t="s">
        <v>44</v>
      </c>
      <c r="C14" s="51" t="s">
        <v>16</v>
      </c>
      <c r="D14" s="52">
        <f t="shared" si="1"/>
        <v>1633.17</v>
      </c>
      <c r="E14" s="53">
        <v>1633.17</v>
      </c>
      <c r="F14" s="53"/>
      <c r="G14" s="53"/>
      <c r="H14" s="53"/>
      <c r="I14" s="53"/>
      <c r="J14" s="53"/>
      <c r="K14" s="53"/>
      <c r="L14" s="53"/>
      <c r="M14" s="53"/>
    </row>
    <row r="15" ht="18.1" customHeight="1" spans="2:13">
      <c r="B15" s="54" t="s">
        <v>207</v>
      </c>
      <c r="C15" s="55" t="s">
        <v>208</v>
      </c>
      <c r="D15" s="52">
        <f t="shared" si="1"/>
        <v>1633.17</v>
      </c>
      <c r="E15" s="53">
        <v>1633.17</v>
      </c>
      <c r="F15" s="53"/>
      <c r="G15" s="53"/>
      <c r="H15" s="53"/>
      <c r="I15" s="53"/>
      <c r="J15" s="53"/>
      <c r="K15" s="53"/>
      <c r="L15" s="53"/>
      <c r="M15" s="53"/>
    </row>
    <row r="16" ht="19.8" customHeight="1" spans="2:13">
      <c r="B16" s="54" t="s">
        <v>209</v>
      </c>
      <c r="C16" s="55" t="s">
        <v>210</v>
      </c>
      <c r="D16" s="52">
        <f t="shared" si="1"/>
        <v>15.54</v>
      </c>
      <c r="E16" s="53">
        <v>15.54</v>
      </c>
      <c r="F16" s="53"/>
      <c r="G16" s="53"/>
      <c r="H16" s="53"/>
      <c r="I16" s="53"/>
      <c r="J16" s="53"/>
      <c r="K16" s="53"/>
      <c r="L16" s="53"/>
      <c r="M16" s="53"/>
    </row>
    <row r="17" ht="19.8" customHeight="1" spans="2:13">
      <c r="B17" s="54" t="s">
        <v>211</v>
      </c>
      <c r="C17" s="55" t="s">
        <v>212</v>
      </c>
      <c r="D17" s="52">
        <f t="shared" si="1"/>
        <v>1078.26</v>
      </c>
      <c r="E17" s="53">
        <v>1078.26</v>
      </c>
      <c r="F17" s="53"/>
      <c r="G17" s="53"/>
      <c r="H17" s="53"/>
      <c r="I17" s="53"/>
      <c r="J17" s="53"/>
      <c r="K17" s="53"/>
      <c r="L17" s="53"/>
      <c r="M17" s="53"/>
    </row>
    <row r="18" ht="19.8" customHeight="1" spans="2:13">
      <c r="B18" s="54" t="s">
        <v>213</v>
      </c>
      <c r="C18" s="55" t="s">
        <v>214</v>
      </c>
      <c r="D18" s="52">
        <f t="shared" si="1"/>
        <v>539.13</v>
      </c>
      <c r="E18" s="53">
        <v>539.13</v>
      </c>
      <c r="F18" s="53"/>
      <c r="G18" s="53"/>
      <c r="H18" s="53"/>
      <c r="I18" s="53"/>
      <c r="J18" s="53"/>
      <c r="K18" s="53"/>
      <c r="L18" s="53"/>
      <c r="M18" s="53"/>
    </row>
    <row r="19" ht="19.8" customHeight="1" spans="2:13">
      <c r="B19" s="54" t="s">
        <v>215</v>
      </c>
      <c r="C19" s="55" t="s">
        <v>216</v>
      </c>
      <c r="D19" s="52">
        <f t="shared" si="1"/>
        <v>0.24</v>
      </c>
      <c r="E19" s="53">
        <v>0.24</v>
      </c>
      <c r="F19" s="53"/>
      <c r="G19" s="53"/>
      <c r="H19" s="53"/>
      <c r="I19" s="53"/>
      <c r="J19" s="53"/>
      <c r="K19" s="53"/>
      <c r="L19" s="53"/>
      <c r="M19" s="53"/>
    </row>
    <row r="20" ht="20.7" customHeight="1" spans="2:13">
      <c r="B20" s="50" t="s">
        <v>55</v>
      </c>
      <c r="C20" s="51" t="s">
        <v>18</v>
      </c>
      <c r="D20" s="52">
        <f t="shared" si="1"/>
        <v>464.17</v>
      </c>
      <c r="E20" s="53">
        <v>464.17</v>
      </c>
      <c r="F20" s="53"/>
      <c r="G20" s="53"/>
      <c r="H20" s="53"/>
      <c r="I20" s="53"/>
      <c r="J20" s="53"/>
      <c r="K20" s="53"/>
      <c r="L20" s="53"/>
      <c r="M20" s="53"/>
    </row>
    <row r="21" ht="18.1" customHeight="1" spans="2:13">
      <c r="B21" s="54" t="s">
        <v>217</v>
      </c>
      <c r="C21" s="55" t="s">
        <v>218</v>
      </c>
      <c r="D21" s="52">
        <f t="shared" si="1"/>
        <v>464.17</v>
      </c>
      <c r="E21" s="53">
        <v>464.17</v>
      </c>
      <c r="F21" s="53"/>
      <c r="G21" s="53"/>
      <c r="H21" s="53"/>
      <c r="I21" s="53"/>
      <c r="J21" s="53"/>
      <c r="K21" s="53"/>
      <c r="L21" s="53"/>
      <c r="M21" s="53"/>
    </row>
    <row r="22" ht="19.8" customHeight="1" spans="2:13">
      <c r="B22" s="54" t="s">
        <v>219</v>
      </c>
      <c r="C22" s="55" t="s">
        <v>220</v>
      </c>
      <c r="D22" s="52">
        <f t="shared" si="1"/>
        <v>394.54</v>
      </c>
      <c r="E22" s="53">
        <v>394.54</v>
      </c>
      <c r="F22" s="53"/>
      <c r="G22" s="53"/>
      <c r="H22" s="53"/>
      <c r="I22" s="53"/>
      <c r="J22" s="53"/>
      <c r="K22" s="53"/>
      <c r="L22" s="53"/>
      <c r="M22" s="53"/>
    </row>
    <row r="23" ht="19.8" customHeight="1" spans="2:13">
      <c r="B23" s="54" t="s">
        <v>221</v>
      </c>
      <c r="C23" s="55" t="s">
        <v>222</v>
      </c>
      <c r="D23" s="52">
        <f t="shared" si="1"/>
        <v>69.63</v>
      </c>
      <c r="E23" s="53">
        <v>69.63</v>
      </c>
      <c r="F23" s="53"/>
      <c r="G23" s="53"/>
      <c r="H23" s="53"/>
      <c r="I23" s="53"/>
      <c r="J23" s="53"/>
      <c r="K23" s="53"/>
      <c r="L23" s="53"/>
      <c r="M23" s="53"/>
    </row>
    <row r="24" ht="19.8" customHeight="1" spans="2:13">
      <c r="B24" s="54">
        <v>212</v>
      </c>
      <c r="C24" s="55" t="s">
        <v>20</v>
      </c>
      <c r="D24" s="52">
        <f t="shared" si="1"/>
        <v>3880.52</v>
      </c>
      <c r="E24" s="53"/>
      <c r="F24" s="53">
        <v>3880.52</v>
      </c>
      <c r="G24" s="53"/>
      <c r="H24" s="53"/>
      <c r="I24" s="53"/>
      <c r="J24" s="53"/>
      <c r="K24" s="53"/>
      <c r="L24" s="53"/>
      <c r="M24" s="53"/>
    </row>
    <row r="25" ht="19.8" customHeight="1" spans="2:13">
      <c r="B25" s="54" t="s">
        <v>173</v>
      </c>
      <c r="C25" s="55" t="s">
        <v>174</v>
      </c>
      <c r="D25" s="52">
        <f t="shared" si="1"/>
        <v>3880.52</v>
      </c>
      <c r="E25" s="53"/>
      <c r="F25" s="53">
        <v>3880.52</v>
      </c>
      <c r="G25" s="53"/>
      <c r="H25" s="53"/>
      <c r="I25" s="53"/>
      <c r="J25" s="53"/>
      <c r="K25" s="53"/>
      <c r="L25" s="53"/>
      <c r="M25" s="53"/>
    </row>
    <row r="26" ht="19.8" customHeight="1" spans="2:13">
      <c r="B26" s="54" t="s">
        <v>175</v>
      </c>
      <c r="C26" s="55" t="s">
        <v>176</v>
      </c>
      <c r="D26" s="52">
        <f t="shared" si="1"/>
        <v>700</v>
      </c>
      <c r="E26" s="53"/>
      <c r="F26" s="53">
        <v>700</v>
      </c>
      <c r="G26" s="53"/>
      <c r="H26" s="53"/>
      <c r="I26" s="53"/>
      <c r="J26" s="53"/>
      <c r="K26" s="53"/>
      <c r="L26" s="53"/>
      <c r="M26" s="53"/>
    </row>
    <row r="27" ht="19.8" customHeight="1" spans="2:13">
      <c r="B27" s="54" t="s">
        <v>177</v>
      </c>
      <c r="C27" s="55" t="s">
        <v>178</v>
      </c>
      <c r="D27" s="52">
        <f t="shared" si="1"/>
        <v>3180.52</v>
      </c>
      <c r="E27" s="53"/>
      <c r="F27" s="53">
        <v>3180.52</v>
      </c>
      <c r="G27" s="53"/>
      <c r="H27" s="53"/>
      <c r="I27" s="53"/>
      <c r="J27" s="53"/>
      <c r="K27" s="53"/>
      <c r="L27" s="53"/>
      <c r="M27" s="53"/>
    </row>
    <row r="28" ht="20.7" customHeight="1" spans="2:13">
      <c r="B28" s="50" t="s">
        <v>62</v>
      </c>
      <c r="C28" s="51" t="s">
        <v>19</v>
      </c>
      <c r="D28" s="52">
        <f t="shared" si="1"/>
        <v>999.33</v>
      </c>
      <c r="E28" s="53">
        <v>999.33</v>
      </c>
      <c r="F28" s="53"/>
      <c r="G28" s="53"/>
      <c r="H28" s="53"/>
      <c r="I28" s="53"/>
      <c r="J28" s="53"/>
      <c r="K28" s="53"/>
      <c r="L28" s="53"/>
      <c r="M28" s="53"/>
    </row>
    <row r="29" ht="18.1" customHeight="1" spans="2:13">
      <c r="B29" s="54" t="s">
        <v>223</v>
      </c>
      <c r="C29" s="55" t="s">
        <v>224</v>
      </c>
      <c r="D29" s="52">
        <f t="shared" si="1"/>
        <v>999.33</v>
      </c>
      <c r="E29" s="53">
        <v>999.33</v>
      </c>
      <c r="F29" s="53"/>
      <c r="G29" s="53"/>
      <c r="H29" s="53"/>
      <c r="I29" s="53"/>
      <c r="J29" s="53"/>
      <c r="K29" s="53"/>
      <c r="L29" s="53"/>
      <c r="M29" s="53"/>
    </row>
    <row r="30" ht="19.8" customHeight="1" spans="2:13">
      <c r="B30" s="54" t="s">
        <v>225</v>
      </c>
      <c r="C30" s="55" t="s">
        <v>226</v>
      </c>
      <c r="D30" s="52">
        <f t="shared" si="1"/>
        <v>899.51</v>
      </c>
      <c r="E30" s="53">
        <v>899.51</v>
      </c>
      <c r="F30" s="53"/>
      <c r="G30" s="53"/>
      <c r="H30" s="53"/>
      <c r="I30" s="53"/>
      <c r="J30" s="53"/>
      <c r="K30" s="53"/>
      <c r="L30" s="53"/>
      <c r="M30" s="53"/>
    </row>
    <row r="31" ht="19.8" customHeight="1" spans="2:13">
      <c r="B31" s="54" t="s">
        <v>227</v>
      </c>
      <c r="C31" s="55" t="s">
        <v>228</v>
      </c>
      <c r="D31" s="52">
        <f t="shared" si="1"/>
        <v>99.81</v>
      </c>
      <c r="E31" s="53">
        <v>99.81</v>
      </c>
      <c r="F31" s="53"/>
      <c r="G31" s="53"/>
      <c r="H31" s="53"/>
      <c r="I31" s="53"/>
      <c r="J31" s="53"/>
      <c r="K31" s="53"/>
      <c r="L31" s="53"/>
      <c r="M31" s="53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B1" sqref="B1"/>
    </sheetView>
  </sheetViews>
  <sheetFormatPr defaultColWidth="10" defaultRowHeight="13.5" outlineLevelCol="5"/>
  <cols>
    <col min="1" max="1" width="0.533333333333333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75" customWidth="1"/>
  </cols>
  <sheetData>
    <row r="1" ht="16.35" customHeight="1" spans="1:2">
      <c r="A1" s="3"/>
      <c r="B1" s="4" t="s">
        <v>229</v>
      </c>
    </row>
    <row r="2" ht="16.35" customHeight="1"/>
    <row r="3" ht="16.35" customHeight="1" spans="2:6">
      <c r="B3" s="40" t="s">
        <v>230</v>
      </c>
      <c r="C3" s="40"/>
      <c r="D3" s="40"/>
      <c r="E3" s="40"/>
      <c r="F3" s="40"/>
    </row>
    <row r="4" ht="16.35" customHeight="1" spans="2:6">
      <c r="B4" s="40"/>
      <c r="C4" s="40"/>
      <c r="D4" s="40"/>
      <c r="E4" s="40"/>
      <c r="F4" s="40"/>
    </row>
    <row r="5" ht="16.35" customHeight="1" spans="2:6">
      <c r="B5" s="41"/>
      <c r="C5" s="41"/>
      <c r="D5" s="41"/>
      <c r="E5" s="41"/>
      <c r="F5" s="41"/>
    </row>
    <row r="6" ht="18.95" customHeight="1" spans="2:6">
      <c r="B6" s="41"/>
      <c r="C6" s="41"/>
      <c r="D6" s="41"/>
      <c r="E6" s="41"/>
      <c r="F6" s="42" t="s">
        <v>2</v>
      </c>
    </row>
    <row r="7" ht="31.9" customHeight="1" spans="2:6">
      <c r="B7" s="33" t="s">
        <v>74</v>
      </c>
      <c r="C7" s="33" t="s">
        <v>33</v>
      </c>
      <c r="D7" s="33" t="s">
        <v>75</v>
      </c>
      <c r="E7" s="33" t="s">
        <v>147</v>
      </c>
      <c r="F7" s="33" t="s">
        <v>231</v>
      </c>
    </row>
    <row r="8" ht="23.25" customHeight="1" spans="2:6">
      <c r="B8" s="34" t="s">
        <v>7</v>
      </c>
      <c r="C8" s="34"/>
      <c r="D8" s="35">
        <f t="shared" ref="D8:D30" si="0">E8+F8</f>
        <v>20729.77</v>
      </c>
      <c r="E8" s="35">
        <f>E9+E13+E19+E23+E27</f>
        <v>13561.94</v>
      </c>
      <c r="F8" s="35">
        <f>F9+F13+F19+F23+F27</f>
        <v>7167.83</v>
      </c>
    </row>
    <row r="9" ht="21.55" customHeight="1" spans="2:6">
      <c r="B9" s="39" t="s">
        <v>37</v>
      </c>
      <c r="C9" s="43" t="s">
        <v>14</v>
      </c>
      <c r="D9" s="37">
        <f t="shared" si="0"/>
        <v>13752.58</v>
      </c>
      <c r="E9" s="37">
        <f>E10</f>
        <v>10465.27</v>
      </c>
      <c r="F9" s="37">
        <f>F10</f>
        <v>3287.31</v>
      </c>
    </row>
    <row r="10" ht="20.7" customHeight="1" spans="2:6">
      <c r="B10" s="36" t="s">
        <v>232</v>
      </c>
      <c r="C10" s="44" t="s">
        <v>233</v>
      </c>
      <c r="D10" s="37">
        <f t="shared" si="0"/>
        <v>13752.58</v>
      </c>
      <c r="E10" s="37">
        <f>E11+E12</f>
        <v>10465.27</v>
      </c>
      <c r="F10" s="37">
        <f>F11+F12</f>
        <v>3287.31</v>
      </c>
    </row>
    <row r="11" ht="20.7" customHeight="1" spans="2:6">
      <c r="B11" s="36" t="s">
        <v>234</v>
      </c>
      <c r="C11" s="44" t="s">
        <v>235</v>
      </c>
      <c r="D11" s="37">
        <f t="shared" si="0"/>
        <v>786.84</v>
      </c>
      <c r="E11" s="37">
        <v>413.72</v>
      </c>
      <c r="F11" s="37">
        <f>352+21.12</f>
        <v>373.12</v>
      </c>
    </row>
    <row r="12" ht="20.7" customHeight="1" spans="2:6">
      <c r="B12" s="36" t="s">
        <v>236</v>
      </c>
      <c r="C12" s="44" t="s">
        <v>237</v>
      </c>
      <c r="D12" s="37">
        <f t="shared" si="0"/>
        <v>12965.74</v>
      </c>
      <c r="E12" s="37">
        <v>10051.55</v>
      </c>
      <c r="F12" s="37">
        <f>2906+8.19</f>
        <v>2914.19</v>
      </c>
    </row>
    <row r="13" ht="21.55" customHeight="1" spans="2:6">
      <c r="B13" s="39" t="s">
        <v>44</v>
      </c>
      <c r="C13" s="43" t="s">
        <v>16</v>
      </c>
      <c r="D13" s="37">
        <f t="shared" si="0"/>
        <v>1633.17</v>
      </c>
      <c r="E13" s="37">
        <v>1633.17</v>
      </c>
      <c r="F13" s="37"/>
    </row>
    <row r="14" ht="20.7" customHeight="1" spans="2:6">
      <c r="B14" s="36" t="s">
        <v>238</v>
      </c>
      <c r="C14" s="44" t="s">
        <v>239</v>
      </c>
      <c r="D14" s="37">
        <f t="shared" si="0"/>
        <v>1633.17</v>
      </c>
      <c r="E14" s="37">
        <v>1633.17</v>
      </c>
      <c r="F14" s="37"/>
    </row>
    <row r="15" ht="20.7" customHeight="1" spans="2:6">
      <c r="B15" s="36" t="s">
        <v>240</v>
      </c>
      <c r="C15" s="44" t="s">
        <v>241</v>
      </c>
      <c r="D15" s="37">
        <f t="shared" si="0"/>
        <v>15.54</v>
      </c>
      <c r="E15" s="37">
        <v>15.54</v>
      </c>
      <c r="F15" s="37"/>
    </row>
    <row r="16" ht="20.7" customHeight="1" spans="2:6">
      <c r="B16" s="36" t="s">
        <v>242</v>
      </c>
      <c r="C16" s="44" t="s">
        <v>243</v>
      </c>
      <c r="D16" s="37">
        <f t="shared" si="0"/>
        <v>1078.26</v>
      </c>
      <c r="E16" s="37">
        <v>1078.26</v>
      </c>
      <c r="F16" s="37"/>
    </row>
    <row r="17" ht="20.7" customHeight="1" spans="2:6">
      <c r="B17" s="36" t="s">
        <v>244</v>
      </c>
      <c r="C17" s="44" t="s">
        <v>245</v>
      </c>
      <c r="D17" s="37">
        <f t="shared" si="0"/>
        <v>539.13</v>
      </c>
      <c r="E17" s="37">
        <v>539.13</v>
      </c>
      <c r="F17" s="37"/>
    </row>
    <row r="18" ht="20.7" customHeight="1" spans="2:6">
      <c r="B18" s="36" t="s">
        <v>246</v>
      </c>
      <c r="C18" s="44" t="s">
        <v>247</v>
      </c>
      <c r="D18" s="37">
        <f t="shared" si="0"/>
        <v>0.24</v>
      </c>
      <c r="E18" s="37">
        <v>0.24</v>
      </c>
      <c r="F18" s="37"/>
    </row>
    <row r="19" ht="21.55" customHeight="1" spans="2:6">
      <c r="B19" s="39" t="s">
        <v>55</v>
      </c>
      <c r="C19" s="43" t="s">
        <v>18</v>
      </c>
      <c r="D19" s="37">
        <f t="shared" si="0"/>
        <v>464.17</v>
      </c>
      <c r="E19" s="37">
        <v>464.17</v>
      </c>
      <c r="F19" s="37"/>
    </row>
    <row r="20" ht="20.7" customHeight="1" spans="2:6">
      <c r="B20" s="36" t="s">
        <v>248</v>
      </c>
      <c r="C20" s="44" t="s">
        <v>249</v>
      </c>
      <c r="D20" s="37">
        <f t="shared" si="0"/>
        <v>464.17</v>
      </c>
      <c r="E20" s="37">
        <v>464.17</v>
      </c>
      <c r="F20" s="37"/>
    </row>
    <row r="21" ht="20.7" customHeight="1" spans="2:6">
      <c r="B21" s="36" t="s">
        <v>250</v>
      </c>
      <c r="C21" s="44" t="s">
        <v>251</v>
      </c>
      <c r="D21" s="37">
        <f t="shared" si="0"/>
        <v>394.54</v>
      </c>
      <c r="E21" s="37">
        <v>394.54</v>
      </c>
      <c r="F21" s="37"/>
    </row>
    <row r="22" ht="20.7" customHeight="1" spans="2:6">
      <c r="B22" s="36" t="s">
        <v>252</v>
      </c>
      <c r="C22" s="44" t="s">
        <v>253</v>
      </c>
      <c r="D22" s="37">
        <f t="shared" si="0"/>
        <v>69.63</v>
      </c>
      <c r="E22" s="37">
        <v>69.63</v>
      </c>
      <c r="F22" s="37"/>
    </row>
    <row r="23" ht="20.7" customHeight="1" spans="2:6">
      <c r="B23" s="36">
        <v>212</v>
      </c>
      <c r="C23" s="44" t="s">
        <v>20</v>
      </c>
      <c r="D23" s="37">
        <f t="shared" si="0"/>
        <v>3880.52</v>
      </c>
      <c r="E23" s="37">
        <v>0</v>
      </c>
      <c r="F23" s="37">
        <v>3880.52</v>
      </c>
    </row>
    <row r="24" ht="20.7" customHeight="1" spans="2:6">
      <c r="B24" s="36" t="s">
        <v>173</v>
      </c>
      <c r="C24" s="44" t="s">
        <v>174</v>
      </c>
      <c r="D24" s="37">
        <f t="shared" si="0"/>
        <v>3880.52</v>
      </c>
      <c r="E24" s="37">
        <v>0</v>
      </c>
      <c r="F24" s="37">
        <v>3880.52</v>
      </c>
    </row>
    <row r="25" ht="20.7" customHeight="1" spans="2:6">
      <c r="B25" s="36" t="s">
        <v>175</v>
      </c>
      <c r="C25" s="44" t="s">
        <v>176</v>
      </c>
      <c r="D25" s="37">
        <f t="shared" si="0"/>
        <v>700</v>
      </c>
      <c r="E25" s="37"/>
      <c r="F25" s="37">
        <v>700</v>
      </c>
    </row>
    <row r="26" ht="20.7" customHeight="1" spans="2:6">
      <c r="B26" s="36" t="s">
        <v>177</v>
      </c>
      <c r="C26" s="44" t="s">
        <v>178</v>
      </c>
      <c r="D26" s="37">
        <f t="shared" si="0"/>
        <v>3180.52</v>
      </c>
      <c r="E26" s="37"/>
      <c r="F26" s="37">
        <v>3180.52</v>
      </c>
    </row>
    <row r="27" ht="21.55" customHeight="1" spans="2:6">
      <c r="B27" s="39" t="s">
        <v>62</v>
      </c>
      <c r="C27" s="43" t="s">
        <v>19</v>
      </c>
      <c r="D27" s="37">
        <f t="shared" si="0"/>
        <v>999.33</v>
      </c>
      <c r="E27" s="37">
        <v>999.33</v>
      </c>
      <c r="F27" s="37"/>
    </row>
    <row r="28" ht="20.7" customHeight="1" spans="2:6">
      <c r="B28" s="36" t="s">
        <v>254</v>
      </c>
      <c r="C28" s="44" t="s">
        <v>255</v>
      </c>
      <c r="D28" s="37">
        <f t="shared" si="0"/>
        <v>999.33</v>
      </c>
      <c r="E28" s="37">
        <v>999.33</v>
      </c>
      <c r="F28" s="37"/>
    </row>
    <row r="29" ht="20.7" customHeight="1" spans="2:6">
      <c r="B29" s="36" t="s">
        <v>256</v>
      </c>
      <c r="C29" s="44" t="s">
        <v>257</v>
      </c>
      <c r="D29" s="37">
        <f t="shared" si="0"/>
        <v>899.51</v>
      </c>
      <c r="E29" s="37">
        <v>899.51</v>
      </c>
      <c r="F29" s="37"/>
    </row>
    <row r="30" ht="20.7" customHeight="1" spans="2:6">
      <c r="B30" s="36" t="s">
        <v>258</v>
      </c>
      <c r="C30" s="44" t="s">
        <v>259</v>
      </c>
      <c r="D30" s="37">
        <f t="shared" si="0"/>
        <v>99.81</v>
      </c>
      <c r="E30" s="37">
        <v>99.81</v>
      </c>
      <c r="F30" s="37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</cp:lastModifiedBy>
  <dcterms:created xsi:type="dcterms:W3CDTF">2025-01-15T04:50:00Z</dcterms:created>
  <dcterms:modified xsi:type="dcterms:W3CDTF">2025-01-21T03:30:46Z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3280A52916554C259E7DF669D5553860_12</vt:lpwstr>
  </property>
</Properties>
</file>