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3" r:id="rId12"/>
    <sheet name="表十三"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<sst xmlns="http://schemas.openxmlformats.org/spreadsheetml/2006/main" count="772" uniqueCount="501">
  <si>
    <t>附表1</t>
  </si>
  <si>
    <t>2025年重庆市九龙坡区教育委员会（本级）财政拨款收支总表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</si>
  <si>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</si>
  <si>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</si>
  <si>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</si>
  <si>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</si>
  <si>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</si>
  <si>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</si>
  <si>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</si>
  <si>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</si>
  <si>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</si>
  <si>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</si>
  <si>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</si>
  <si>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</si>
  <si>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</si>
  <si>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</si>
  <si>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教育支出</t>
  </si>
  <si>
    <t>国有资本经营预算资金</t>
  </si>
  <si>
    <t>社会保障和就业支出</t>
  </si>
  <si>
    <t>卫生健康支出</t>
  </si>
  <si>
    <t>住房保障支出</t>
  </si>
  <si>
    <t>二、上年结转</t>
  </si>
  <si>
    <t>二、结转下年</t>
  </si>
  <si>
    <t>一般公共预算拨款</t>
  </si>
  <si>
    <t>政府性基金预算拨款</t>
  </si>
  <si>
    <t>国有资本经营收入</t>
  </si>
  <si>
    <t>收入合计</t>
  </si>
  <si>
    <t>支出合计</t>
  </si>
  <si>
    <t>附表2</t>
  </si>
  <si>
    <t>2025年重庆市九龙坡区教育委员会（本级）一般公共预算财政拨款支出预算表</t>
  </si>
  <si>
    <t>功能分类科目</t>
  </si>
  <si>
    <t>2025年预算数</t>
  </si>
  <si>
    <t xml:space="preserve"> 科目编码</t>
  </si>
  <si>
    <t>科目名称</t>
  </si>
  <si>
    <t>小计</t>
  </si>
  <si>
    <t xml:space="preserve">基本支出 </t>
  </si>
  <si>
    <t xml:space="preserve">项目支出 </t>
  </si>
  <si>
    <t>201</t>
  </si>
  <si>
    <r>
      <rPr>
        <sz val="10"/>
        <rFont val="方正仿宋_GBK"/>
        <charset val="134"/>
      </rPr>
      <t> 20101</t>
    </r>
  </si>
  <si>
    <r>
      <rPr>
        <sz val="10"/>
        <rFont val="方正仿宋_GBK"/>
        <charset val="134"/>
      </rPr>
      <t> 人大事务</t>
    </r>
  </si>
  <si>
    <r>
      <rPr>
        <sz val="10"/>
        <rFont val="方正仿宋_GBK"/>
        <charset val="134"/>
      </rPr>
      <t>  2010102</t>
    </r>
  </si>
  <si>
    <r>
      <rPr>
        <sz val="10"/>
        <rFont val="方正仿宋_GBK"/>
        <charset val="134"/>
      </rPr>
      <t>  一般行政管理事务</t>
    </r>
  </si>
  <si>
    <t>205</t>
  </si>
  <si>
    <r>
      <rPr>
        <sz val="10"/>
        <rFont val="方正仿宋_GBK"/>
        <charset val="134"/>
      </rPr>
      <t> 20501</t>
    </r>
  </si>
  <si>
    <r>
      <rPr>
        <sz val="10"/>
        <rFont val="方正仿宋_GBK"/>
        <charset val="134"/>
      </rPr>
      <t> 教育管理事务</t>
    </r>
  </si>
  <si>
    <r>
      <rPr>
        <sz val="10"/>
        <rFont val="方正仿宋_GBK"/>
        <charset val="134"/>
      </rPr>
      <t>  2050101</t>
    </r>
  </si>
  <si>
    <r>
      <rPr>
        <sz val="10"/>
        <rFont val="方正仿宋_GBK"/>
        <charset val="134"/>
      </rPr>
      <t>  行政运行</t>
    </r>
  </si>
  <si>
    <r>
      <rPr>
        <sz val="10"/>
        <rFont val="方正仿宋_GBK"/>
        <charset val="134"/>
      </rPr>
      <t>  2050102</t>
    </r>
  </si>
  <si>
    <r>
      <rPr>
        <sz val="10"/>
        <rFont val="方正仿宋_GBK"/>
        <charset val="134"/>
      </rPr>
      <t>  2050199</t>
    </r>
  </si>
  <si>
    <r>
      <rPr>
        <sz val="10"/>
        <rFont val="方正仿宋_GBK"/>
        <charset val="134"/>
      </rPr>
      <t>  其他教育管理事务支出</t>
    </r>
  </si>
  <si>
    <r>
      <rPr>
        <sz val="10"/>
        <rFont val="方正仿宋_GBK"/>
        <charset val="134"/>
      </rPr>
      <t> 20502</t>
    </r>
  </si>
  <si>
    <r>
      <rPr>
        <sz val="10"/>
        <rFont val="方正仿宋_GBK"/>
        <charset val="134"/>
      </rPr>
      <t> 普通教育</t>
    </r>
  </si>
  <si>
    <r>
      <rPr>
        <sz val="10"/>
        <rFont val="方正仿宋_GBK"/>
        <charset val="134"/>
      </rPr>
      <t>  2050201</t>
    </r>
  </si>
  <si>
    <r>
      <rPr>
        <sz val="10"/>
        <rFont val="方正仿宋_GBK"/>
        <charset val="134"/>
      </rPr>
      <t>  学前教育</t>
    </r>
  </si>
  <si>
    <r>
      <rPr>
        <sz val="10"/>
        <rFont val="方正仿宋_GBK"/>
        <charset val="134"/>
      </rPr>
      <t>  2050202</t>
    </r>
  </si>
  <si>
    <r>
      <rPr>
        <sz val="10"/>
        <rFont val="方正仿宋_GBK"/>
        <charset val="134"/>
      </rPr>
      <t>  小学教育</t>
    </r>
  </si>
  <si>
    <r>
      <rPr>
        <sz val="10"/>
        <rFont val="方正仿宋_GBK"/>
        <charset val="134"/>
      </rPr>
      <t>  2050203</t>
    </r>
  </si>
  <si>
    <r>
      <rPr>
        <sz val="10"/>
        <rFont val="方正仿宋_GBK"/>
        <charset val="134"/>
      </rPr>
      <t>  初中教育</t>
    </r>
  </si>
  <si>
    <r>
      <rPr>
        <sz val="10"/>
        <rFont val="方正仿宋_GBK"/>
        <charset val="134"/>
      </rPr>
      <t>  2050204</t>
    </r>
  </si>
  <si>
    <r>
      <rPr>
        <sz val="10"/>
        <rFont val="方正仿宋_GBK"/>
        <charset val="134"/>
      </rPr>
      <t>  高中教育</t>
    </r>
  </si>
  <si>
    <r>
      <rPr>
        <sz val="10"/>
        <rFont val="方正仿宋_GBK"/>
        <charset val="134"/>
      </rPr>
      <t>  2050299</t>
    </r>
  </si>
  <si>
    <r>
      <rPr>
        <sz val="10"/>
        <rFont val="方正仿宋_GBK"/>
        <charset val="134"/>
      </rPr>
      <t>  其他普通教育支出</t>
    </r>
  </si>
  <si>
    <r>
      <rPr>
        <sz val="10"/>
        <rFont val="方正仿宋_GBK"/>
        <charset val="134"/>
      </rPr>
      <t> 20503</t>
    </r>
  </si>
  <si>
    <r>
      <rPr>
        <sz val="10"/>
        <rFont val="方正仿宋_GBK"/>
        <charset val="134"/>
      </rPr>
      <t> 职业教育</t>
    </r>
  </si>
  <si>
    <r>
      <rPr>
        <sz val="10"/>
        <rFont val="方正仿宋_GBK"/>
        <charset val="134"/>
      </rPr>
      <t>  2050302</t>
    </r>
  </si>
  <si>
    <r>
      <rPr>
        <sz val="10"/>
        <rFont val="方正仿宋_GBK"/>
        <charset val="134"/>
      </rPr>
      <t>  中等职业教育</t>
    </r>
  </si>
  <si>
    <r>
      <rPr>
        <sz val="10"/>
        <rFont val="方正仿宋_GBK"/>
        <charset val="134"/>
      </rPr>
      <t> 20504</t>
    </r>
  </si>
  <si>
    <r>
      <rPr>
        <sz val="10"/>
        <rFont val="方正仿宋_GBK"/>
        <charset val="134"/>
      </rPr>
      <t> 成人教育</t>
    </r>
  </si>
  <si>
    <r>
      <rPr>
        <sz val="10"/>
        <rFont val="方正仿宋_GBK"/>
        <charset val="134"/>
      </rPr>
      <t>  2050499</t>
    </r>
  </si>
  <si>
    <r>
      <rPr>
        <sz val="10"/>
        <rFont val="方正仿宋_GBK"/>
        <charset val="134"/>
      </rPr>
      <t>  其他成人教育支出</t>
    </r>
  </si>
  <si>
    <r>
      <rPr>
        <sz val="10"/>
        <rFont val="方正仿宋_GBK"/>
        <charset val="134"/>
      </rPr>
      <t> 20507</t>
    </r>
  </si>
  <si>
    <r>
      <rPr>
        <sz val="10"/>
        <rFont val="方正仿宋_GBK"/>
        <charset val="134"/>
      </rPr>
      <t> 特殊教育</t>
    </r>
  </si>
  <si>
    <r>
      <rPr>
        <sz val="10"/>
        <rFont val="方正仿宋_GBK"/>
        <charset val="134"/>
      </rPr>
      <t>  2050799</t>
    </r>
  </si>
  <si>
    <r>
      <rPr>
        <sz val="10"/>
        <rFont val="方正仿宋_GBK"/>
        <charset val="134"/>
      </rPr>
      <t>  其他特殊教育支出</t>
    </r>
  </si>
  <si>
    <r>
      <rPr>
        <sz val="10"/>
        <rFont val="方正仿宋_GBK"/>
        <charset val="134"/>
      </rPr>
      <t> 20509</t>
    </r>
  </si>
  <si>
    <r>
      <rPr>
        <sz val="10"/>
        <rFont val="方正仿宋_GBK"/>
        <charset val="134"/>
      </rPr>
      <t> 教育费附加安排的支出</t>
    </r>
  </si>
  <si>
    <r>
      <rPr>
        <sz val="10"/>
        <rFont val="方正仿宋_GBK"/>
        <charset val="134"/>
      </rPr>
      <t>  2050999</t>
    </r>
  </si>
  <si>
    <r>
      <rPr>
        <sz val="10"/>
        <rFont val="方正仿宋_GBK"/>
        <charset val="134"/>
      </rPr>
      <t>  其他教育费附加安排的支出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</si>
  <si>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</si>
  <si>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</si>
  <si>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</si>
  <si>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</si>
  <si>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</si>
  <si>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</si>
  <si>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</si>
  <si>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</si>
  <si>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</si>
  <si>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</si>
  <si>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</si>
  <si>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</si>
  <si>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</si>
  <si>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</si>
  <si>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2101103</t>
    </r>
  </si>
  <si>
    <r>
      <rPr>
        <sz val="10"/>
        <rFont val="方正仿宋_GBK"/>
        <charset val="134"/>
      </rPr>
      <t>  公务员医疗补助</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</si>
  <si>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</si>
  <si>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</si>
  <si>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</si>
  <si>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</si>
  <si>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</si>
  <si>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</si>
  <si>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</si>
  <si>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r>
      <rPr>
        <sz val="10"/>
        <rFont val="方正仿宋_GBK"/>
        <charset val="134"/>
      </rPr>
      <t>  2210203</t>
    </r>
  </si>
  <si>
    <r>
      <rPr>
        <sz val="10"/>
        <rFont val="方正仿宋_GBK"/>
        <charset val="134"/>
      </rPr>
      <t>  购房补贴</t>
    </r>
  </si>
  <si>
    <t>附表3</t>
  </si>
  <si>
    <t>2025年重庆市九龙坡区教育委员会（本级）一般公共预算财政拨款基本支出预算表</t>
  </si>
  <si>
    <t>（部门预算支出经济分类科目）</t>
  </si>
  <si>
    <t>经济分类科目</t>
  </si>
  <si>
    <t>2025年基本支出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</si>
  <si>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</si>
  <si>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</si>
  <si>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</si>
  <si>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</si>
  <si>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</si>
  <si>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</si>
  <si>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</si>
  <si>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</si>
  <si>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</si>
  <si>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</si>
  <si>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</si>
  <si>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</si>
  <si>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30106</t>
    </r>
  </si>
  <si>
    <r>
      <rPr>
        <sz val="10"/>
        <rFont val="方正仿宋_GBK"/>
        <charset val="134"/>
      </rPr>
      <t> 伙食补助费</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</si>
  <si>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</si>
  <si>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</si>
  <si>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</si>
  <si>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</si>
  <si>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</si>
  <si>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</si>
  <si>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30111</t>
    </r>
  </si>
  <si>
    <r>
      <rPr>
        <sz val="10"/>
        <rFont val="方正仿宋_GBK"/>
        <charset val="134"/>
      </rPr>
      <t> 公务员医疗补助缴费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</si>
  <si>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</si>
  <si>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</si>
  <si>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</si>
  <si>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</si>
  <si>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</si>
  <si>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</si>
  <si>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</si>
  <si>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</si>
  <si>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</si>
  <si>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</si>
  <si>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</si>
  <si>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r>
      <rPr>
        <sz val="10"/>
        <rFont val="方正仿宋_GBK"/>
        <charset val="134"/>
      </rPr>
      <t> 办公费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</si>
  <si>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</si>
  <si>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</si>
  <si>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</si>
  <si>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</si>
  <si>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</si>
  <si>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</si>
  <si>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</si>
  <si>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</si>
  <si>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</si>
  <si>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</si>
  <si>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</si>
  <si>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</si>
  <si>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</si>
  <si>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</si>
  <si>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</si>
  <si>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</si>
  <si>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</si>
  <si>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</si>
  <si>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</si>
  <si>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</si>
  <si>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</si>
  <si>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</si>
  <si>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</si>
  <si>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</si>
  <si>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</si>
  <si>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</si>
  <si>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t>附表4</t>
  </si>
  <si>
    <t>2025年重庆市九龙坡区教育委员会（本级）
一般公共预算财政拨款基本支出预算表</t>
  </si>
  <si>
    <t>（政府预算支出经济分类科目）</t>
  </si>
  <si>
    <t>政府预算经济科目</t>
  </si>
  <si>
    <t>基本支出</t>
  </si>
  <si>
    <t>501</t>
  </si>
  <si>
    <t>机关工资福利支出</t>
  </si>
  <si>
    <r>
      <rPr>
        <sz val="12"/>
        <rFont val="方正仿宋_GBK"/>
        <charset val="134"/>
      </rPr>
      <t> 50101</t>
    </r>
  </si>
  <si>
    <r>
      <rPr>
        <sz val="12"/>
        <rFont val="方正仿宋_GBK"/>
        <charset val="134"/>
      </rPr>
      <t> 工资奖金津补贴</t>
    </r>
  </si>
  <si>
    <r>
      <rPr>
        <sz val="12"/>
        <rFont val="方正仿宋_GBK"/>
        <charset val="134"/>
      </rPr>
      <t> 50102</t>
    </r>
  </si>
  <si>
    <r>
      <rPr>
        <sz val="12"/>
        <rFont val="方正仿宋_GBK"/>
        <charset val="134"/>
      </rPr>
      <t> 社会保障缴费</t>
    </r>
  </si>
  <si>
    <r>
      <rPr>
        <sz val="12"/>
        <rFont val="方正仿宋_GBK"/>
        <charset val="134"/>
      </rPr>
      <t> 50103</t>
    </r>
  </si>
  <si>
    <r>
      <rPr>
        <sz val="12"/>
        <rFont val="方正仿宋_GBK"/>
        <charset val="134"/>
      </rPr>
      <t> 住房公积金</t>
    </r>
  </si>
  <si>
    <r>
      <rPr>
        <sz val="12"/>
        <rFont val="方正仿宋_GBK"/>
        <charset val="134"/>
      </rPr>
      <t> 50199</t>
    </r>
  </si>
  <si>
    <r>
      <rPr>
        <sz val="12"/>
        <rFont val="方正仿宋_GBK"/>
        <charset val="134"/>
      </rPr>
      <t> 其他工资福利支出</t>
    </r>
  </si>
  <si>
    <t>502</t>
  </si>
  <si>
    <t>机关商品和服务支出</t>
  </si>
  <si>
    <r>
      <rPr>
        <sz val="12"/>
        <rFont val="方正仿宋_GBK"/>
        <charset val="134"/>
      </rPr>
      <t> 50201</t>
    </r>
  </si>
  <si>
    <r>
      <rPr>
        <sz val="12"/>
        <rFont val="方正仿宋_GBK"/>
        <charset val="134"/>
      </rPr>
      <t> 办公经费</t>
    </r>
  </si>
  <si>
    <r>
      <rPr>
        <sz val="12"/>
        <rFont val="方正仿宋_GBK"/>
        <charset val="134"/>
      </rPr>
      <t> 50203</t>
    </r>
  </si>
  <si>
    <r>
      <rPr>
        <sz val="12"/>
        <rFont val="方正仿宋_GBK"/>
        <charset val="134"/>
      </rPr>
      <t> 培训费</t>
    </r>
  </si>
  <si>
    <r>
      <rPr>
        <sz val="12"/>
        <rFont val="方正仿宋_GBK"/>
        <charset val="134"/>
      </rPr>
      <t> 50205</t>
    </r>
  </si>
  <si>
    <r>
      <rPr>
        <sz val="12"/>
        <rFont val="方正仿宋_GBK"/>
        <charset val="134"/>
      </rPr>
      <t> 委托业务费</t>
    </r>
  </si>
  <si>
    <r>
      <rPr>
        <sz val="12"/>
        <rFont val="方正仿宋_GBK"/>
        <charset val="134"/>
      </rPr>
      <t> 50206</t>
    </r>
  </si>
  <si>
    <r>
      <rPr>
        <sz val="12"/>
        <rFont val="方正仿宋_GBK"/>
        <charset val="134"/>
      </rPr>
      <t> 公务接待费</t>
    </r>
  </si>
  <si>
    <r>
      <rPr>
        <sz val="12"/>
        <rFont val="方正仿宋_GBK"/>
        <charset val="134"/>
      </rPr>
      <t> 50208</t>
    </r>
  </si>
  <si>
    <r>
      <rPr>
        <sz val="12"/>
        <rFont val="方正仿宋_GBK"/>
        <charset val="134"/>
      </rPr>
      <t> 公务用车运行维护费</t>
    </r>
  </si>
  <si>
    <r>
      <rPr>
        <sz val="12"/>
        <rFont val="方正仿宋_GBK"/>
        <charset val="134"/>
      </rPr>
      <t> 50299</t>
    </r>
  </si>
  <si>
    <r>
      <rPr>
        <sz val="12"/>
        <rFont val="方正仿宋_GBK"/>
        <charset val="134"/>
      </rPr>
      <t> 其他商品和服务支出</t>
    </r>
  </si>
  <si>
    <t>509</t>
  </si>
  <si>
    <r>
      <rPr>
        <sz val="12"/>
        <rFont val="方正仿宋_GBK"/>
        <charset val="134"/>
      </rPr>
      <t> 50901</t>
    </r>
  </si>
  <si>
    <r>
      <rPr>
        <sz val="12"/>
        <rFont val="方正仿宋_GBK"/>
        <charset val="134"/>
      </rPr>
      <t> 社会福利和救助</t>
    </r>
  </si>
  <si>
    <t>附表5</t>
  </si>
  <si>
    <t>2025年重庆市九龙坡区教育委员会（本级）一般公共预算“三公”经费支出表</t>
  </si>
  <si>
    <t>因公出国（境）费</t>
  </si>
  <si>
    <t>公务用车购置及运行费</t>
  </si>
  <si>
    <t>公务接待费</t>
  </si>
  <si>
    <t>公务用车购置费</t>
  </si>
  <si>
    <t>公务用车运行费</t>
  </si>
  <si>
    <t>附表6</t>
  </si>
  <si>
    <t>2025年重庆市九龙坡区教育委员会（本级）政府性基金预算支出表</t>
  </si>
  <si>
    <t>本年政府性基金预算财政拨款支出</t>
  </si>
  <si>
    <r>
      <rPr>
        <sz val="10"/>
        <rFont val="方正仿宋_GBK"/>
        <charset val="134"/>
      </rPr>
      <t> </t>
    </r>
  </si>
  <si>
    <r>
      <rPr>
        <sz val="10"/>
        <rFont val="方正仿宋_GBK"/>
        <charset val="134"/>
      </rPr>
      <t>  </t>
    </r>
  </si>
  <si>
    <t>附表7</t>
  </si>
  <si>
    <t>2025年重庆市九龙坡区教育委员会（本级）部门收支总表</t>
  </si>
  <si>
    <t>11</t>
  </si>
  <si>
    <t>2</t>
  </si>
  <si>
    <t>财政专户管理资金</t>
  </si>
  <si>
    <t>事业收入资金</t>
  </si>
  <si>
    <t>上级补助收入资金</t>
  </si>
  <si>
    <t xml:space="preserve">附属单位上缴收入资金 </t>
  </si>
  <si>
    <t>事业单位经营收入资金</t>
  </si>
  <si>
    <t xml:space="preserve">其他收入资金 </t>
  </si>
  <si>
    <t>附表8</t>
  </si>
  <si>
    <t>2025年重庆市九龙坡区教育委员会（本级）部门收入总表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</si>
  <si>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</si>
  <si>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</si>
  <si>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</si>
  <si>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</si>
  <si>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</si>
  <si>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</si>
  <si>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</si>
  <si>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</si>
  <si>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</si>
  <si>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</si>
  <si>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20101</t>
    </r>
  </si>
  <si>
    <r>
      <rPr>
        <sz val="9"/>
        <rFont val="方正仿宋_GBK"/>
        <charset val="134"/>
      </rPr>
      <t> 人大事务</t>
    </r>
  </si>
  <si>
    <r>
      <rPr>
        <sz val="9"/>
        <rFont val="方正仿宋_GBK"/>
        <charset val="134"/>
      </rPr>
      <t>  2010102</t>
    </r>
  </si>
  <si>
    <r>
      <rPr>
        <sz val="9"/>
        <rFont val="方正仿宋_GBK"/>
        <charset val="134"/>
      </rPr>
      <t>  一般行政管理事务</t>
    </r>
  </si>
  <si>
    <r>
      <rPr>
        <sz val="9"/>
        <rFont val="方正仿宋_GBK"/>
        <charset val="134"/>
      </rPr>
      <t> 20501</t>
    </r>
  </si>
  <si>
    <r>
      <rPr>
        <sz val="9"/>
        <rFont val="方正仿宋_GBK"/>
        <charset val="134"/>
      </rPr>
      <t> 教育管理事务</t>
    </r>
  </si>
  <si>
    <r>
      <rPr>
        <sz val="9"/>
        <rFont val="方正仿宋_GBK"/>
        <charset val="134"/>
      </rPr>
      <t>  2050101</t>
    </r>
  </si>
  <si>
    <r>
      <rPr>
        <sz val="9"/>
        <rFont val="方正仿宋_GBK"/>
        <charset val="134"/>
      </rPr>
      <t>  行政运行</t>
    </r>
  </si>
  <si>
    <r>
      <rPr>
        <sz val="9"/>
        <rFont val="方正仿宋_GBK"/>
        <charset val="134"/>
      </rPr>
      <t>  2050102</t>
    </r>
  </si>
  <si>
    <r>
      <rPr>
        <sz val="9"/>
        <rFont val="方正仿宋_GBK"/>
        <charset val="134"/>
      </rPr>
      <t>  2050199</t>
    </r>
  </si>
  <si>
    <r>
      <rPr>
        <sz val="9"/>
        <rFont val="方正仿宋_GBK"/>
        <charset val="134"/>
      </rPr>
      <t>  其他教育管理事务支出</t>
    </r>
  </si>
  <si>
    <r>
      <rPr>
        <sz val="9"/>
        <rFont val="方正仿宋_GBK"/>
        <charset val="134"/>
      </rPr>
      <t> 20502</t>
    </r>
  </si>
  <si>
    <r>
      <rPr>
        <sz val="9"/>
        <rFont val="方正仿宋_GBK"/>
        <charset val="134"/>
      </rPr>
      <t> 普通教育</t>
    </r>
  </si>
  <si>
    <r>
      <rPr>
        <sz val="9"/>
        <rFont val="方正仿宋_GBK"/>
        <charset val="134"/>
      </rPr>
      <t>  2050201</t>
    </r>
  </si>
  <si>
    <r>
      <rPr>
        <sz val="9"/>
        <rFont val="方正仿宋_GBK"/>
        <charset val="134"/>
      </rPr>
      <t>  学前教育</t>
    </r>
  </si>
  <si>
    <r>
      <rPr>
        <sz val="9"/>
        <rFont val="方正仿宋_GBK"/>
        <charset val="134"/>
      </rPr>
      <t>  2050204</t>
    </r>
  </si>
  <si>
    <r>
      <rPr>
        <sz val="9"/>
        <rFont val="方正仿宋_GBK"/>
        <charset val="134"/>
      </rPr>
      <t>  高中教育</t>
    </r>
  </si>
  <si>
    <r>
      <rPr>
        <sz val="9"/>
        <rFont val="方正仿宋_GBK"/>
        <charset val="134"/>
      </rPr>
      <t>  2050299</t>
    </r>
  </si>
  <si>
    <r>
      <rPr>
        <sz val="9"/>
        <rFont val="方正仿宋_GBK"/>
        <charset val="134"/>
      </rPr>
      <t>  其他普通教育支出</t>
    </r>
  </si>
  <si>
    <r>
      <rPr>
        <sz val="9"/>
        <rFont val="方正仿宋_GBK"/>
        <charset val="134"/>
      </rPr>
      <t> 20503</t>
    </r>
  </si>
  <si>
    <r>
      <rPr>
        <sz val="9"/>
        <rFont val="方正仿宋_GBK"/>
        <charset val="134"/>
      </rPr>
      <t> 职业教育</t>
    </r>
  </si>
  <si>
    <r>
      <rPr>
        <sz val="9"/>
        <rFont val="方正仿宋_GBK"/>
        <charset val="134"/>
      </rPr>
      <t>  2050302</t>
    </r>
  </si>
  <si>
    <r>
      <rPr>
        <sz val="9"/>
        <rFont val="方正仿宋_GBK"/>
        <charset val="134"/>
      </rPr>
      <t>  中等职业教育</t>
    </r>
  </si>
  <si>
    <r>
      <rPr>
        <sz val="9"/>
        <rFont val="方正仿宋_GBK"/>
        <charset val="134"/>
      </rPr>
      <t> 20504</t>
    </r>
  </si>
  <si>
    <r>
      <rPr>
        <sz val="9"/>
        <rFont val="方正仿宋_GBK"/>
        <charset val="134"/>
      </rPr>
      <t> 成人教育</t>
    </r>
  </si>
  <si>
    <r>
      <rPr>
        <sz val="9"/>
        <rFont val="方正仿宋_GBK"/>
        <charset val="134"/>
      </rPr>
      <t>  2050499</t>
    </r>
  </si>
  <si>
    <r>
      <rPr>
        <sz val="9"/>
        <rFont val="方正仿宋_GBK"/>
        <charset val="134"/>
      </rPr>
      <t>  其他成人教育支出</t>
    </r>
  </si>
  <si>
    <r>
      <rPr>
        <sz val="9"/>
        <rFont val="方正仿宋_GBK"/>
        <charset val="134"/>
      </rPr>
      <t> 20507</t>
    </r>
  </si>
  <si>
    <r>
      <rPr>
        <sz val="9"/>
        <rFont val="方正仿宋_GBK"/>
        <charset val="134"/>
      </rPr>
      <t> 特殊教育</t>
    </r>
  </si>
  <si>
    <r>
      <rPr>
        <sz val="9"/>
        <rFont val="方正仿宋_GBK"/>
        <charset val="134"/>
      </rPr>
      <t>  2050799</t>
    </r>
  </si>
  <si>
    <r>
      <rPr>
        <sz val="9"/>
        <rFont val="方正仿宋_GBK"/>
        <charset val="134"/>
      </rPr>
      <t>  其他特殊教育支出</t>
    </r>
  </si>
  <si>
    <r>
      <rPr>
        <sz val="9"/>
        <rFont val="方正仿宋_GBK"/>
        <charset val="134"/>
      </rPr>
      <t> 20509</t>
    </r>
  </si>
  <si>
    <r>
      <rPr>
        <sz val="9"/>
        <rFont val="方正仿宋_GBK"/>
        <charset val="134"/>
      </rPr>
      <t> 教育费附加安排的支出</t>
    </r>
  </si>
  <si>
    <r>
      <rPr>
        <sz val="9"/>
        <rFont val="方正仿宋_GBK"/>
        <charset val="134"/>
      </rPr>
      <t>  2050999</t>
    </r>
  </si>
  <si>
    <r>
      <rPr>
        <sz val="9"/>
        <rFont val="方正仿宋_GBK"/>
        <charset val="134"/>
      </rPr>
      <t>  其他教育费附加安排的支出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</si>
  <si>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</si>
  <si>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</si>
  <si>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</si>
  <si>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</si>
  <si>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</si>
  <si>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</si>
  <si>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</si>
  <si>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</si>
  <si>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</si>
  <si>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</si>
  <si>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</si>
  <si>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</si>
  <si>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2101103</t>
    </r>
  </si>
  <si>
    <r>
      <rPr>
        <sz val="9"/>
        <rFont val="方正仿宋_GBK"/>
        <charset val="134"/>
      </rPr>
      <t>  公务员医疗补助</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</si>
  <si>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</si>
  <si>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</si>
  <si>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</si>
  <si>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</si>
  <si>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</si>
  <si>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</si>
  <si>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r>
      <rPr>
        <sz val="9"/>
        <rFont val="方正仿宋_GBK"/>
        <charset val="134"/>
      </rPr>
      <t>  2210203</t>
    </r>
  </si>
  <si>
    <r>
      <rPr>
        <sz val="9"/>
        <rFont val="方正仿宋_GBK"/>
        <charset val="134"/>
      </rPr>
      <t>  购房补贴</t>
    </r>
  </si>
  <si>
    <t>附表9</t>
  </si>
  <si>
    <t>2025年重庆市九龙坡区教育委员会（本级）部门支出总表</t>
  </si>
  <si>
    <t>项目支出</t>
  </si>
  <si>
    <r>
      <rPr>
        <sz val="12"/>
        <rFont val="方正仿宋_GBK"/>
        <charset val="134"/>
      </rPr>
      <t> 20101</t>
    </r>
  </si>
  <si>
    <r>
      <rPr>
        <sz val="12"/>
        <rFont val="方正仿宋_GBK"/>
        <charset val="134"/>
      </rPr>
      <t> 人大事务</t>
    </r>
  </si>
  <si>
    <r>
      <rPr>
        <sz val="12"/>
        <rFont val="方正仿宋_GBK"/>
        <charset val="134"/>
      </rPr>
      <t>  2010102</t>
    </r>
  </si>
  <si>
    <r>
      <rPr>
        <sz val="12"/>
        <rFont val="方正仿宋_GBK"/>
        <charset val="134"/>
      </rPr>
      <t>  一般行政管理事务</t>
    </r>
  </si>
  <si>
    <r>
      <rPr>
        <sz val="12"/>
        <rFont val="方正仿宋_GBK"/>
        <charset val="134"/>
      </rPr>
      <t> 20501</t>
    </r>
  </si>
  <si>
    <r>
      <rPr>
        <sz val="12"/>
        <rFont val="方正仿宋_GBK"/>
        <charset val="134"/>
      </rPr>
      <t> 教育管理事务</t>
    </r>
  </si>
  <si>
    <r>
      <rPr>
        <sz val="12"/>
        <rFont val="方正仿宋_GBK"/>
        <charset val="134"/>
      </rPr>
      <t>  2050101</t>
    </r>
  </si>
  <si>
    <r>
      <rPr>
        <sz val="12"/>
        <rFont val="方正仿宋_GBK"/>
        <charset val="134"/>
      </rPr>
      <t>  行政运行</t>
    </r>
  </si>
  <si>
    <r>
      <rPr>
        <sz val="12"/>
        <rFont val="方正仿宋_GBK"/>
        <charset val="134"/>
      </rPr>
      <t>  2050102</t>
    </r>
  </si>
  <si>
    <r>
      <rPr>
        <sz val="12"/>
        <rFont val="方正仿宋_GBK"/>
        <charset val="134"/>
      </rPr>
      <t>  2050199</t>
    </r>
  </si>
  <si>
    <r>
      <rPr>
        <sz val="12"/>
        <rFont val="方正仿宋_GBK"/>
        <charset val="134"/>
      </rPr>
      <t>  其他教育管理事务支出</t>
    </r>
  </si>
  <si>
    <r>
      <rPr>
        <sz val="12"/>
        <rFont val="方正仿宋_GBK"/>
        <charset val="134"/>
      </rPr>
      <t> 20502</t>
    </r>
  </si>
  <si>
    <r>
      <rPr>
        <sz val="12"/>
        <rFont val="方正仿宋_GBK"/>
        <charset val="134"/>
      </rPr>
      <t> 普通教育</t>
    </r>
  </si>
  <si>
    <r>
      <rPr>
        <sz val="12"/>
        <rFont val="方正仿宋_GBK"/>
        <charset val="134"/>
      </rPr>
      <t>  2050201</t>
    </r>
  </si>
  <si>
    <r>
      <rPr>
        <sz val="12"/>
        <rFont val="方正仿宋_GBK"/>
        <charset val="134"/>
      </rPr>
      <t>  学前教育</t>
    </r>
  </si>
  <si>
    <r>
      <rPr>
        <sz val="12"/>
        <rFont val="方正仿宋_GBK"/>
        <charset val="134"/>
      </rPr>
      <t>  2050204</t>
    </r>
  </si>
  <si>
    <r>
      <rPr>
        <sz val="12"/>
        <rFont val="方正仿宋_GBK"/>
        <charset val="134"/>
      </rPr>
      <t>  高中教育</t>
    </r>
  </si>
  <si>
    <r>
      <rPr>
        <sz val="12"/>
        <rFont val="方正仿宋_GBK"/>
        <charset val="134"/>
      </rPr>
      <t>  2050299</t>
    </r>
  </si>
  <si>
    <r>
      <rPr>
        <sz val="12"/>
        <rFont val="方正仿宋_GBK"/>
        <charset val="134"/>
      </rPr>
      <t>  其他普通教育支出</t>
    </r>
  </si>
  <si>
    <r>
      <rPr>
        <sz val="12"/>
        <rFont val="方正仿宋_GBK"/>
        <charset val="134"/>
      </rPr>
      <t> 20503</t>
    </r>
  </si>
  <si>
    <r>
      <rPr>
        <sz val="12"/>
        <rFont val="方正仿宋_GBK"/>
        <charset val="134"/>
      </rPr>
      <t> 职业教育</t>
    </r>
  </si>
  <si>
    <r>
      <rPr>
        <sz val="12"/>
        <rFont val="方正仿宋_GBK"/>
        <charset val="134"/>
      </rPr>
      <t>  2050302</t>
    </r>
  </si>
  <si>
    <r>
      <rPr>
        <sz val="12"/>
        <rFont val="方正仿宋_GBK"/>
        <charset val="134"/>
      </rPr>
      <t>  中等职业教育</t>
    </r>
  </si>
  <si>
    <r>
      <rPr>
        <sz val="12"/>
        <rFont val="方正仿宋_GBK"/>
        <charset val="134"/>
      </rPr>
      <t> 20504</t>
    </r>
  </si>
  <si>
    <r>
      <rPr>
        <sz val="12"/>
        <rFont val="方正仿宋_GBK"/>
        <charset val="134"/>
      </rPr>
      <t> 成人教育</t>
    </r>
  </si>
  <si>
    <r>
      <rPr>
        <sz val="12"/>
        <rFont val="方正仿宋_GBK"/>
        <charset val="134"/>
      </rPr>
      <t>  2050499</t>
    </r>
  </si>
  <si>
    <r>
      <rPr>
        <sz val="12"/>
        <rFont val="方正仿宋_GBK"/>
        <charset val="134"/>
      </rPr>
      <t>  其他成人教育支出</t>
    </r>
  </si>
  <si>
    <r>
      <rPr>
        <sz val="12"/>
        <rFont val="方正仿宋_GBK"/>
        <charset val="134"/>
      </rPr>
      <t> 20507</t>
    </r>
  </si>
  <si>
    <r>
      <rPr>
        <sz val="12"/>
        <rFont val="方正仿宋_GBK"/>
        <charset val="134"/>
      </rPr>
      <t> 特殊教育</t>
    </r>
  </si>
  <si>
    <r>
      <rPr>
        <sz val="12"/>
        <rFont val="方正仿宋_GBK"/>
        <charset val="134"/>
      </rPr>
      <t>  2050799</t>
    </r>
  </si>
  <si>
    <r>
      <rPr>
        <sz val="12"/>
        <rFont val="方正仿宋_GBK"/>
        <charset val="134"/>
      </rPr>
      <t>  其他特殊教育支出</t>
    </r>
  </si>
  <si>
    <r>
      <rPr>
        <sz val="12"/>
        <rFont val="方正仿宋_GBK"/>
        <charset val="134"/>
      </rPr>
      <t> 20509</t>
    </r>
  </si>
  <si>
    <r>
      <rPr>
        <sz val="12"/>
        <rFont val="方正仿宋_GBK"/>
        <charset val="134"/>
      </rPr>
      <t> 教育费附加安排的支出</t>
    </r>
  </si>
  <si>
    <r>
      <rPr>
        <sz val="12"/>
        <rFont val="方正仿宋_GBK"/>
        <charset val="134"/>
      </rPr>
      <t>  2050999</t>
    </r>
  </si>
  <si>
    <r>
      <rPr>
        <sz val="12"/>
        <rFont val="方正仿宋_GBK"/>
        <charset val="134"/>
      </rPr>
      <t>  其他教育费附加安排的支出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</si>
  <si>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</si>
  <si>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</si>
  <si>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</si>
  <si>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</si>
  <si>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</si>
  <si>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</si>
  <si>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</si>
  <si>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</si>
  <si>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</si>
  <si>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</si>
  <si>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</si>
  <si>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</si>
  <si>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2101103</t>
    </r>
  </si>
  <si>
    <r>
      <rPr>
        <sz val="12"/>
        <rFont val="方正仿宋_GBK"/>
        <charset val="134"/>
      </rPr>
      <t>  公务员医疗补助</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</si>
  <si>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</si>
  <si>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</si>
  <si>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</si>
  <si>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</si>
  <si>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</si>
  <si>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</si>
  <si>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2210203</t>
    </r>
  </si>
  <si>
    <r>
      <rPr>
        <sz val="12"/>
        <rFont val="方正仿宋_GBK"/>
        <charset val="134"/>
      </rPr>
      <t>  购房补贴</t>
    </r>
  </si>
  <si>
    <t>附表10</t>
  </si>
  <si>
    <t>2025年重庆市九龙坡区教育委员会（本级）
一般公共预算财政拨款项目支出预算表</t>
  </si>
  <si>
    <r>
      <rPr>
        <sz val="12"/>
        <rFont val="方正仿宋_GBK"/>
        <charset val="134"/>
      </rPr>
      <t> 30201</t>
    </r>
  </si>
  <si>
    <r>
      <rPr>
        <sz val="12"/>
        <rFont val="方正仿宋_GBK"/>
        <charset val="134"/>
      </rPr>
      <t> 办公费</t>
    </r>
  </si>
  <si>
    <r>
      <rPr>
        <sz val="12"/>
        <rFont val="方正仿宋_GBK"/>
        <charset val="134"/>
      </rPr>
      <t> 30202</t>
    </r>
  </si>
  <si>
    <r>
      <rPr>
        <sz val="12"/>
        <rFont val="方正仿宋_GBK"/>
        <charset val="134"/>
      </rPr>
      <t> 印刷费</t>
    </r>
  </si>
  <si>
    <r>
      <rPr>
        <sz val="12"/>
        <rFont val="方正仿宋_GBK"/>
        <charset val="134"/>
      </rPr>
      <t> 30209</t>
    </r>
  </si>
  <si>
    <r>
      <rPr>
        <sz val="12"/>
        <rFont val="方正仿宋_GBK"/>
        <charset val="134"/>
      </rPr>
      <t> 物业管理费</t>
    </r>
  </si>
  <si>
    <r>
      <rPr>
        <sz val="12"/>
        <rFont val="方正仿宋_GBK"/>
        <charset val="134"/>
      </rPr>
      <t> 30211</t>
    </r>
  </si>
  <si>
    <r>
      <rPr>
        <sz val="12"/>
        <rFont val="方正仿宋_GBK"/>
        <charset val="134"/>
      </rPr>
      <t> 差旅费</t>
    </r>
  </si>
  <si>
    <r>
      <rPr>
        <sz val="12"/>
        <rFont val="方正仿宋_GBK"/>
        <charset val="134"/>
      </rPr>
      <t> 30216</t>
    </r>
  </si>
  <si>
    <r>
      <rPr>
        <sz val="12"/>
        <rFont val="方正仿宋_GBK"/>
        <charset val="134"/>
      </rPr>
      <t> 30226</t>
    </r>
  </si>
  <si>
    <r>
      <rPr>
        <sz val="12"/>
        <rFont val="方正仿宋_GBK"/>
        <charset val="134"/>
      </rPr>
      <t> 劳务费</t>
    </r>
  </si>
  <si>
    <r>
      <rPr>
        <sz val="12"/>
        <rFont val="方正仿宋_GBK"/>
        <charset val="134"/>
      </rPr>
      <t> 30239</t>
    </r>
  </si>
  <si>
    <r>
      <rPr>
        <sz val="12"/>
        <rFont val="方正仿宋_GBK"/>
        <charset val="134"/>
      </rPr>
      <t> 其他交通费用</t>
    </r>
  </si>
  <si>
    <r>
      <rPr>
        <sz val="12"/>
        <rFont val="方正仿宋_GBK"/>
        <charset val="134"/>
      </rPr>
      <t> 30299</t>
    </r>
  </si>
  <si>
    <t>个人和家庭的补助</t>
  </si>
  <si>
    <r>
      <rPr>
        <sz val="12"/>
        <rFont val="Arial"/>
        <charset val="134"/>
      </rPr>
      <t> </t>
    </r>
    <r>
      <rPr>
        <sz val="12"/>
        <rFont val="方正仿宋_GBK"/>
        <charset val="134"/>
      </rPr>
      <t>30308</t>
    </r>
  </si>
  <si>
    <t>助学金</t>
  </si>
  <si>
    <t>310</t>
  </si>
  <si>
    <t>资本性支出</t>
  </si>
  <si>
    <r>
      <rPr>
        <sz val="12"/>
        <rFont val="方正仿宋_GBK"/>
        <charset val="134"/>
      </rPr>
      <t> 31002</t>
    </r>
  </si>
  <si>
    <r>
      <rPr>
        <sz val="12"/>
        <rFont val="方正仿宋_GBK"/>
        <charset val="134"/>
      </rPr>
      <t> 办公设备购置</t>
    </r>
  </si>
  <si>
    <r>
      <rPr>
        <sz val="12"/>
        <rFont val="方正仿宋_GBK"/>
        <charset val="134"/>
      </rPr>
      <t> 31006</t>
    </r>
  </si>
  <si>
    <r>
      <rPr>
        <sz val="12"/>
        <rFont val="方正仿宋_GBK"/>
        <charset val="134"/>
      </rPr>
      <t> 大型修缮</t>
    </r>
  </si>
  <si>
    <r>
      <rPr>
        <sz val="12"/>
        <rFont val="方正仿宋_GBK"/>
        <charset val="134"/>
      </rPr>
      <t> 31099</t>
    </r>
  </si>
  <si>
    <r>
      <rPr>
        <sz val="12"/>
        <rFont val="方正仿宋_GBK"/>
        <charset val="134"/>
      </rPr>
      <t> 其他资本性支出</t>
    </r>
  </si>
  <si>
    <t>附表11</t>
  </si>
  <si>
    <t>503</t>
  </si>
  <si>
    <t>机关资本性支出</t>
  </si>
  <si>
    <r>
      <rPr>
        <sz val="12"/>
        <rFont val="方正仿宋_GBK"/>
        <charset val="134"/>
      </rPr>
      <t> 50306</t>
    </r>
  </si>
  <si>
    <r>
      <rPr>
        <sz val="12"/>
        <rFont val="方正仿宋_GBK"/>
        <charset val="134"/>
      </rPr>
      <t> 设备购置</t>
    </r>
  </si>
  <si>
    <r>
      <rPr>
        <sz val="12"/>
        <rFont val="方正仿宋_GBK"/>
        <charset val="134"/>
      </rPr>
      <t> 50307</t>
    </r>
  </si>
  <si>
    <r>
      <rPr>
        <sz val="12"/>
        <rFont val="方正仿宋_GBK"/>
        <charset val="134"/>
      </rPr>
      <t> 50399</t>
    </r>
  </si>
  <si>
    <r>
      <rPr>
        <sz val="12"/>
        <rFont val="Arial"/>
        <charset val="134"/>
      </rPr>
      <t> </t>
    </r>
    <r>
      <rPr>
        <sz val="12"/>
        <rFont val="方正仿宋_GBK"/>
        <charset val="134"/>
      </rPr>
      <t>50902</t>
    </r>
  </si>
  <si>
    <t>附表12</t>
  </si>
  <si>
    <t>2025年重庆市九龙坡区教育委员会（本级）政府采购明细表</t>
  </si>
  <si>
    <t>金额单位：万元</t>
  </si>
  <si>
    <t>部门单位</t>
  </si>
  <si>
    <t>项目编码</t>
  </si>
  <si>
    <t>项目名称</t>
  </si>
  <si>
    <t>功能科目</t>
  </si>
  <si>
    <t>政府经济科目</t>
  </si>
  <si>
    <t>部门经济科目</t>
  </si>
  <si>
    <t>是否政府采购</t>
  </si>
  <si>
    <t>项目状态</t>
  </si>
  <si>
    <t>国有资本
经营预算</t>
  </si>
  <si>
    <t>财政专户
管理资金</t>
  </si>
  <si>
    <t>单位资金</t>
  </si>
  <si>
    <t>一般公共
预算资金</t>
  </si>
  <si>
    <t>一般债券</t>
  </si>
  <si>
    <t>外国政府和
国际组织贷款</t>
  </si>
  <si>
    <t>外国政府和
国际组织赠款</t>
  </si>
  <si>
    <t>政府性
基金预算</t>
  </si>
  <si>
    <t>专项债券</t>
  </si>
  <si>
    <t>上级补助
收入资金</t>
  </si>
  <si>
    <t>附属单位
上缴收入资金</t>
  </si>
  <si>
    <t>事业单位
经营收入资金</t>
  </si>
  <si>
    <t>其他收入资金</t>
  </si>
  <si>
    <t>合计：</t>
  </si>
  <si>
    <t xml:space="preserve"> </t>
  </si>
  <si>
    <t>250-重庆市九龙坡区教育委员会</t>
  </si>
  <si>
    <r>
      <rPr>
        <sz val="9"/>
        <color rgb="FF000000"/>
        <rFont val="Dialog.plain"/>
        <charset val="134"/>
      </rPr>
      <t>  </t>
    </r>
    <r>
      <rPr>
        <sz val="9"/>
        <color rgb="FF000000"/>
        <rFont val="方正仿宋_GBK"/>
        <charset val="134"/>
      </rPr>
      <t>250001-重庆市九龙坡区教育委员会（本级）</t>
    </r>
  </si>
  <si>
    <r>
      <rPr>
        <sz val="9"/>
        <color rgb="FF000000"/>
        <rFont val="Dialog.plain"/>
        <charset val="134"/>
      </rPr>
      <t>   </t>
    </r>
    <r>
      <rPr>
        <sz val="9"/>
        <color rgb="FF000000"/>
        <rFont val="方正仿宋_GBK"/>
        <charset val="134"/>
      </rPr>
      <t>250001-重庆市九龙坡区教育委员会（本级）</t>
    </r>
  </si>
  <si>
    <t>50010722T000000158136</t>
  </si>
  <si>
    <t>义务教育阶段学生教辅资料（固）</t>
  </si>
  <si>
    <t>2050299-其他普通教育支出</t>
  </si>
  <si>
    <t>50201-办公经费</t>
  </si>
  <si>
    <t>30202-印刷费</t>
  </si>
  <si>
    <t>是</t>
  </si>
  <si>
    <t>预算局确认已审</t>
  </si>
  <si>
    <t>50010722T000000158137</t>
  </si>
  <si>
    <t>校园安保经费（固）</t>
  </si>
  <si>
    <t>2050199-其他教育管理事务支出</t>
  </si>
  <si>
    <t>30209-物业管理费</t>
  </si>
  <si>
    <t>附表13</t>
  </si>
  <si>
    <t>2025年重庆市九龙坡区教育委员会（本级）绩效目标表</t>
  </si>
  <si>
    <t>单位信息：</t>
  </si>
  <si>
    <t>250001-重庆市九龙坡区教育委员会（本级）</t>
  </si>
  <si>
    <t>项目名称：</t>
  </si>
  <si>
    <t>课后延时服务费（固）</t>
  </si>
  <si>
    <t>职能职责与活动：</t>
  </si>
  <si>
    <t>0402-小学及中学教育管理/03-课后延时服务管理</t>
  </si>
  <si>
    <t>主管部门：</t>
  </si>
  <si>
    <t>项目经办人：</t>
  </si>
  <si>
    <t>项目总额：</t>
  </si>
  <si>
    <t>预算执行率权重(%)：</t>
  </si>
  <si>
    <t>项目经办人电话：</t>
  </si>
  <si>
    <t>023-68781908</t>
  </si>
  <si>
    <t>其中：</t>
  </si>
  <si>
    <t>财政资金：</t>
  </si>
  <si>
    <t>整体目标：</t>
  </si>
  <si>
    <t xml:space="preserve">为切实保障建档立卡贫困户、低保家庭儿童、残疾儿童等家庭经济困难儿童群体接受课后服务，编制课后延时服务费专项预算，用于建档立卡贫困户、低保家庭儿童、残疾儿童等家庭经济困难学生减免课后服务费用。深入贯彻落实习近平总书记在全国教育大会上的讲话精神和视察重庆重要讲话精神，切实增强教育服务能力，满足学生和家长对课后服务的需求，根据《教育部办公厅关于做好中小学生课后服务工作的指导意见》（教基一厅〔2017〕2号）、《重庆市教育委员会等四部门关于全面推进中小学生课后服务工作的指导意见》（渝教发〔2019〕20号）等文件要求，坚持自愿参加、公益普惠、事项公开、校内实施原则，建立健全“政府主导、部门协同、学校管理、多方参与”的中小学校内课后服务工作机制。
</t>
  </si>
  <si>
    <t>财政专户管理资金：</t>
  </si>
  <si>
    <t xml:space="preserve">0 </t>
  </si>
  <si>
    <t>单位资金：</t>
  </si>
  <si>
    <t>社会投入资金：</t>
  </si>
  <si>
    <t>银行贷款：</t>
  </si>
  <si>
    <t>一级指标</t>
  </si>
  <si>
    <t>二级指标</t>
  </si>
  <si>
    <t>三级指标</t>
  </si>
  <si>
    <t>指标性质</t>
  </si>
  <si>
    <t>历史参考值</t>
  </si>
  <si>
    <t>指标值</t>
  </si>
  <si>
    <t>度量单位</t>
  </si>
  <si>
    <t>权重（%）</t>
  </si>
  <si>
    <t>备注</t>
  </si>
  <si>
    <t>产出指标</t>
  </si>
  <si>
    <t>成本指标</t>
  </si>
  <si>
    <t>课后延时服务补助标准</t>
  </si>
  <si>
    <t>＝</t>
  </si>
  <si>
    <t>1620</t>
  </si>
  <si>
    <t>元/人年</t>
  </si>
  <si>
    <t>20</t>
  </si>
  <si>
    <t>数量指标</t>
  </si>
  <si>
    <t>课后服务开展比例</t>
  </si>
  <si>
    <t>≥</t>
  </si>
  <si>
    <t>80</t>
  </si>
  <si>
    <t>%</t>
  </si>
  <si>
    <t>15</t>
  </si>
  <si>
    <t>时效指标</t>
  </si>
  <si>
    <t>资金及时下达时限</t>
  </si>
  <si>
    <t>年</t>
  </si>
  <si>
    <t>效益指标</t>
  </si>
  <si>
    <t>可持续发展</t>
  </si>
  <si>
    <t>基础教育持续发展</t>
  </si>
  <si>
    <t>定性</t>
  </si>
  <si>
    <t>好</t>
  </si>
  <si>
    <t>社会效益</t>
  </si>
  <si>
    <t>减轻家庭负担</t>
  </si>
  <si>
    <t>满意度指标</t>
  </si>
  <si>
    <t>帮扶对象满意度指标</t>
  </si>
  <si>
    <t>家长满意度</t>
  </si>
  <si>
    <t>90</t>
  </si>
  <si>
    <t>10</t>
  </si>
  <si>
    <t>学前教育专项经费（固）</t>
  </si>
  <si>
    <t>0401-学前教育管理/01-学前教育日常管理</t>
  </si>
  <si>
    <t xml:space="preserve">学前教育是终身学习的开端，是国民教育体系的重要组成部分，是重要的社会公益事业。为深入贯彻党的十九大精神，加快构建布局合理、公益普惠的学前教育公共服务体系，切实推动基础教育一流强区建设，根据《教育部等四部门关于实施第三期学前教育行动计划的意见》（教基〔2017〕3号）和《重庆市人民政府关于第三期学前教育行动计划的实施意见》（渝府发〔2017〕48号）精神，编制2022年学前教育专项经费。推进学前教育普及普惠安全优质发展，实现幼有所育。牢牢把握公益普惠基本方向，着力扩大普惠性学前教育资源供给，健全学前教育政策保障体系，加强幼儿园教师队伍建设，提高幼儿园保教质量，推进学前教育普及普惠安全优质发展，学前教育普惠率达到市级目标要求。
</t>
  </si>
  <si>
    <t>补助民办普惠幼儿园数量jlp</t>
  </si>
  <si>
    <t>5</t>
  </si>
  <si>
    <t>所</t>
  </si>
  <si>
    <t>学前三年毛入园率jlp</t>
  </si>
  <si>
    <t>99</t>
  </si>
  <si>
    <t>质量指标</t>
  </si>
  <si>
    <t>普惠性学前教育覆盖率</t>
  </si>
  <si>
    <t>学前三年毛入园率</t>
  </si>
  <si>
    <t>普惠幼儿园覆盖率</t>
  </si>
  <si>
    <t>70</t>
  </si>
  <si>
    <t>服务对象满意度指标</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</si>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</sst>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62">
    <font>
      <sz val="11"/>
      <color indexed="8"/>
      <name val="宋体"/>
      <charset val="1"/>
      <scheme val="minor"/>
    </font>
    <font>
      <sz val="11"/>
      <color indexed="8"/>
      <name val="宋体"/>
      <charset val="1"/>
      <scheme val="minor"/>
    </font>
    <font>
      <sz val="9"/>
      <color theme="1"/>
      <name val="宋体"/>
      <charset val="134"/>
      <scheme val="minor"/>
    </font>
    <font>
      <sz val="11"/>
      <color theme="1"/>
      <name val="宋体"/>
      <charset val="134"/>
      <scheme val="minor"/>
    </font>
    <font>
      <sz val="10"/>
      <color rgb="FF000000"/>
      <name val="方正楷体_GBK"/>
      <charset val="134"/>
    </font>
    <font>
      <sz val="14"/>
      <color theme="1"/>
      <name val="方正小标宋_GBK"/>
      <charset val="134"/>
    </font>
    <font>
      <b/>
      <sz val="12"/>
      <color theme="1"/>
      <name val="宋体"/>
      <charset val="134"/>
      <scheme val="minor"/>
    </font>
    <font>
      <b/>
      <sz val="11"/>
      <color theme="1"/>
      <name val="方正仿宋_GBK"/>
      <charset val="134"/>
    </font>
    <font>
      <sz val="11"/>
      <color theme="1"/>
      <name val="方正仿宋_GBK"/>
      <charset val="134"/>
    </font>
    <font>
      <b/>
      <sz val="9"/>
      <color theme="1"/>
      <name val="方正仿宋_GBK"/>
      <charset val="134"/>
    </font>
    <font>
      <sz val="11"/>
      <color indexed="8"/>
      <name val="方正仿宋_GBK"/>
      <charset val="1"/>
    </font>
    <font>
      <sz val="9"/>
      <name val="SimSun"/>
      <charset val="134"/>
    </font>
    <font>
      <sz val="10"/>
      <color rgb="FF000000"/>
      <name val="方正楷体_GBK"/>
      <charset val="134"/>
    </font>
    <font>
      <sz val="19"/>
      <color rgb="FF000000"/>
      <name val="方正小标宋_GBK"/>
      <charset val="134"/>
    </font>
    <font>
      <sz val="9"/>
      <color rgb="FF000000"/>
      <name val="方正仿宋_GBK"/>
      <charset val="134"/>
    </font>
    <font>
      <sz val="17"/>
      <color rgb="FF000000"/>
      <name val="方正小标宋_GBK"/>
      <charset val="134"/>
    </font>
    <font>
      <sz val="12"/>
      <color rgb="FF000000"/>
      <name val="方正楷体_GBK"/>
      <charset val="134"/>
    </font>
    <font>
      <sz val="12"/>
      <color rgb="FF000000"/>
      <name val="方正仿宋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Times New Roman"/>
      <charset val="134"/>
    </font>
    <font>
      <sz val="12"/>
      <name val="方正仿宋_GBK"/>
      <charset val="134"/>
    </font>
    <font>
      <sz val="12"/>
      <name val="Times New Roman"/>
      <charset val="134"/>
    </font>
    <font>
      <sz val="12"/>
      <name val="Arial"/>
      <charset val="134"/>
    </font>
    <font>
      <sz val="16"/>
      <color rgb="FF000000"/>
      <name val="方正小标宋_GBK"/>
      <charset val="134"/>
    </font>
    <font>
      <sz val="15"/>
      <color rgb="FF000000"/>
      <name val="方正小标宋_GBK"/>
      <charset val="134"/>
    </font>
    <font>
      <sz val="9"/>
      <color rgb="FF000000"/>
      <name val="SimSu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Times New Roman"/>
      <charset val="134"/>
    </font>
    <font>
      <sz val="11"/>
      <color rgb="FF000000"/>
      <name val="方正楷体_GBK"/>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仿宋_GBK"/>
      <charset val="134"/>
    </font>
    <font>
      <sz val="9"/>
      <name val="方正仿宋_GBK"/>
      <charset val="134"/>
    </font>
    <font>
      <sz val="9"/>
      <color rgb="FF000000"/>
      <name val="Dialog.plai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2" borderId="6"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7" applyNumberFormat="0" applyFill="0" applyAlignment="0" applyProtection="0">
      <alignment vertical="center"/>
    </xf>
    <xf numFmtId="0" fontId="46" fillId="0" borderId="7" applyNumberFormat="0" applyFill="0" applyAlignment="0" applyProtection="0">
      <alignment vertical="center"/>
    </xf>
    <xf numFmtId="0" fontId="47" fillId="0" borderId="8" applyNumberFormat="0" applyFill="0" applyAlignment="0" applyProtection="0">
      <alignment vertical="center"/>
    </xf>
    <xf numFmtId="0" fontId="47" fillId="0" borderId="0" applyNumberFormat="0" applyFill="0" applyBorder="0" applyAlignment="0" applyProtection="0">
      <alignment vertical="center"/>
    </xf>
    <xf numFmtId="0" fontId="48" fillId="3" borderId="9" applyNumberFormat="0" applyAlignment="0" applyProtection="0">
      <alignment vertical="center"/>
    </xf>
    <xf numFmtId="0" fontId="49" fillId="4" borderId="10" applyNumberFormat="0" applyAlignment="0" applyProtection="0">
      <alignment vertical="center"/>
    </xf>
    <xf numFmtId="0" fontId="50" fillId="4" borderId="9" applyNumberFormat="0" applyAlignment="0" applyProtection="0">
      <alignment vertical="center"/>
    </xf>
    <xf numFmtId="0" fontId="51" fillId="5" borderId="11" applyNumberFormat="0" applyAlignment="0" applyProtection="0">
      <alignment vertical="center"/>
    </xf>
    <xf numFmtId="0" fontId="52" fillId="0" borderId="12" applyNumberFormat="0" applyFill="0" applyAlignment="0" applyProtection="0">
      <alignment vertical="center"/>
    </xf>
    <xf numFmtId="0" fontId="53" fillId="0" borderId="13" applyNumberFormat="0" applyFill="0" applyAlignment="0" applyProtection="0">
      <alignment vertical="center"/>
    </xf>
    <xf numFmtId="0" fontId="54" fillId="6" borderId="0" applyNumberFormat="0" applyBorder="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8"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3" fillId="0" borderId="0"/>
    <xf numFmtId="0" fontId="3" fillId="0" borderId="0"/>
  </cellStyleXfs>
  <cellXfs count="118">
    <xf numFmtId="0" fontId="0" fillId="0" borderId="0" xfId="0" applyFont="1">
      <alignment vertical="center"/>
    </xf>
    <xf numFmtId="0" fontId="1" fillId="0" borderId="0" xfId="0" applyFont="1" applyFill="1" applyAlignment="1">
      <alignment vertical="center"/>
    </xf>
    <xf numFmtId="0" fontId="2" fillId="0" borderId="0" xfId="50" applyFont="1" applyFill="1" applyAlignment="1">
      <alignment vertical="center"/>
    </xf>
    <xf numFmtId="0" fontId="3" fillId="0" borderId="0" xfId="49" applyFont="1" applyFill="1" applyAlignment="1">
      <alignment vertical="center"/>
    </xf>
    <xf numFmtId="0" fontId="3" fillId="0" borderId="0" xfId="49" applyFont="1" applyFill="1" applyAlignment="1">
      <alignment horizontal="center" vertical="center"/>
    </xf>
    <xf numFmtId="0" fontId="2" fillId="0" borderId="0" xfId="49" applyFont="1" applyFill="1" applyAlignment="1">
      <alignment vertical="center"/>
    </xf>
    <xf numFmtId="0" fontId="4" fillId="0" borderId="0" xfId="0" applyFont="1" applyFill="1" applyBorder="1" applyAlignment="1">
      <alignment horizontal="left" vertical="center" wrapText="1"/>
    </xf>
    <xf numFmtId="0" fontId="5" fillId="0" borderId="0" xfId="49" applyFont="1" applyFill="1" applyBorder="1" applyAlignment="1">
      <alignment horizontal="center" vertical="center"/>
    </xf>
    <xf numFmtId="0" fontId="6" fillId="0" borderId="0" xfId="50" applyFont="1" applyFill="1" applyBorder="1" applyAlignment="1">
      <alignment horizontal="center" vertical="center"/>
    </xf>
    <xf numFmtId="0" fontId="7" fillId="0" borderId="1" xfId="49" applyFont="1" applyFill="1" applyBorder="1" applyAlignment="1">
      <alignment vertical="center"/>
    </xf>
    <xf numFmtId="0" fontId="8" fillId="0" borderId="1" xfId="49" applyFont="1" applyFill="1" applyBorder="1" applyAlignment="1">
      <alignment horizontal="left" vertical="center"/>
    </xf>
    <xf numFmtId="0" fontId="7" fillId="0" borderId="1" xfId="49" applyFont="1" applyFill="1" applyBorder="1" applyAlignment="1">
      <alignment horizontal="center" vertical="top"/>
    </xf>
    <xf numFmtId="0" fontId="8" fillId="0" borderId="1" xfId="49" applyFont="1" applyFill="1" applyBorder="1" applyAlignment="1">
      <alignment horizontal="left" vertical="top" wrapText="1"/>
    </xf>
    <xf numFmtId="0" fontId="7" fillId="0" borderId="1" xfId="49" applyFont="1" applyFill="1" applyBorder="1" applyAlignment="1">
      <alignment horizontal="center" vertical="center"/>
    </xf>
    <xf numFmtId="0" fontId="8" fillId="0" borderId="1" xfId="49" applyFont="1" applyFill="1" applyBorder="1" applyAlignment="1">
      <alignment horizontal="center" vertical="center"/>
    </xf>
    <xf numFmtId="0" fontId="2" fillId="0" borderId="0" xfId="49" applyFont="1" applyFill="1" applyAlignment="1">
      <alignment horizontal="center" vertical="center"/>
    </xf>
    <xf numFmtId="0" fontId="9" fillId="0" borderId="0" xfId="50" applyFont="1" applyFill="1" applyBorder="1" applyAlignment="1">
      <alignment horizontal="center" vertical="center"/>
    </xf>
    <xf numFmtId="0" fontId="7" fillId="0" borderId="1" xfId="49" applyFont="1" applyFill="1" applyBorder="1" applyAlignment="1">
      <alignment horizontal="right" vertical="center"/>
    </xf>
    <xf numFmtId="176" fontId="8" fillId="0" borderId="2" xfId="50" applyNumberFormat="1" applyFont="1" applyFill="1" applyBorder="1" applyAlignment="1">
      <alignment horizontal="center" vertical="center"/>
    </xf>
    <xf numFmtId="176" fontId="8" fillId="0" borderId="3" xfId="50" applyNumberFormat="1" applyFont="1" applyFill="1" applyBorder="1" applyAlignment="1">
      <alignment horizontal="center" vertical="center"/>
    </xf>
    <xf numFmtId="176" fontId="8" fillId="0" borderId="4" xfId="50" applyNumberFormat="1" applyFont="1" applyFill="1" applyBorder="1" applyAlignment="1">
      <alignment horizontal="center" vertical="center"/>
    </xf>
    <xf numFmtId="176" fontId="8" fillId="0" borderId="1" xfId="50" applyNumberFormat="1" applyFont="1" applyFill="1" applyBorder="1" applyAlignment="1">
      <alignment horizontal="center" vertical="center"/>
    </xf>
    <xf numFmtId="0" fontId="8" fillId="0" borderId="1" xfId="49" applyNumberFormat="1" applyFont="1" applyFill="1" applyBorder="1" applyAlignment="1">
      <alignment horizontal="center" vertical="center"/>
    </xf>
    <xf numFmtId="0" fontId="10" fillId="0" borderId="0" xfId="0" applyFont="1" applyFill="1" applyAlignment="1">
      <alignment vertical="center"/>
    </xf>
    <xf numFmtId="0" fontId="1" fillId="0" borderId="0" xfId="0" applyFont="1" applyFill="1" applyAlignment="1">
      <alignment vertical="center"/>
    </xf>
    <xf numFmtId="0" fontId="11" fillId="0" borderId="0" xfId="0" applyFont="1" applyFill="1" applyBorder="1" applyAlignment="1">
      <alignment vertical="center" wrapText="1"/>
    </xf>
    <xf numFmtId="0" fontId="12" fillId="0" borderId="0" xfId="0" applyFont="1" applyBorder="1" applyAlignment="1">
      <alignment vertical="center" wrapText="1"/>
    </xf>
    <xf numFmtId="0" fontId="13"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vertical="center"/>
    </xf>
    <xf numFmtId="0" fontId="14" fillId="0" borderId="5" xfId="0" applyFont="1" applyFill="1" applyBorder="1" applyAlignment="1">
      <alignment vertical="center"/>
    </xf>
    <xf numFmtId="0" fontId="14" fillId="0" borderId="5" xfId="0" applyFont="1" applyFill="1" applyBorder="1" applyAlignment="1">
      <alignment horizontal="left" vertical="center"/>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xf>
    <xf numFmtId="4" fontId="14" fillId="0" borderId="5" xfId="0" applyNumberFormat="1" applyFont="1" applyFill="1" applyBorder="1" applyAlignment="1">
      <alignment horizontal="right" vertical="center"/>
    </xf>
    <xf numFmtId="0" fontId="11"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7" fillId="0" borderId="0" xfId="0" applyFont="1" applyBorder="1" applyAlignment="1">
      <alignment horizontal="right" vertical="center" wrapText="1"/>
    </xf>
    <xf numFmtId="0" fontId="18" fillId="0" borderId="5" xfId="0" applyFont="1" applyBorder="1" applyAlignment="1">
      <alignment horizontal="center" vertical="center" wrapText="1"/>
    </xf>
    <xf numFmtId="0" fontId="19" fillId="0" borderId="5" xfId="0" applyFont="1" applyFill="1" applyBorder="1" applyAlignment="1">
      <alignment horizontal="center" vertical="center" wrapText="1"/>
    </xf>
    <xf numFmtId="4" fontId="20" fillId="0" borderId="5" xfId="0" applyNumberFormat="1" applyFont="1" applyFill="1" applyBorder="1" applyAlignment="1">
      <alignment horizontal="right" vertical="center" wrapText="1"/>
    </xf>
    <xf numFmtId="0" fontId="17" fillId="0" borderId="5" xfId="0" applyFont="1" applyFill="1" applyBorder="1" applyAlignment="1">
      <alignment horizontal="left" vertical="center" wrapText="1"/>
    </xf>
    <xf numFmtId="4" fontId="21" fillId="0" borderId="5" xfId="0" applyNumberFormat="1" applyFont="1" applyFill="1" applyBorder="1" applyAlignment="1">
      <alignment horizontal="right" vertical="center" wrapText="1"/>
    </xf>
    <xf numFmtId="4" fontId="21" fillId="0" borderId="5" xfId="0" applyNumberFormat="1" applyFont="1" applyFill="1" applyBorder="1" applyAlignment="1">
      <alignment horizontal="right" vertical="center" wrapText="1"/>
    </xf>
    <xf numFmtId="0" fontId="22" fillId="0" borderId="5" xfId="0" applyFont="1" applyFill="1" applyBorder="1" applyAlignment="1">
      <alignment horizontal="left" vertical="center" wrapText="1"/>
    </xf>
    <xf numFmtId="0" fontId="17" fillId="0" borderId="5" xfId="0" applyFont="1" applyFill="1" applyBorder="1" applyAlignment="1">
      <alignment horizontal="left" vertical="center" wrapText="1"/>
    </xf>
    <xf numFmtId="4" fontId="23" fillId="0" borderId="5" xfId="0" applyNumberFormat="1" applyFont="1" applyFill="1" applyBorder="1" applyAlignment="1">
      <alignment horizontal="right" vertical="center" wrapText="1"/>
    </xf>
    <xf numFmtId="0" fontId="24" fillId="0" borderId="5" xfId="0" applyFont="1" applyFill="1" applyBorder="1" applyAlignment="1">
      <alignment horizontal="left" vertical="center" wrapText="1"/>
    </xf>
    <xf numFmtId="0" fontId="25" fillId="0" borderId="0" xfId="0" applyFont="1" applyBorder="1" applyAlignment="1">
      <alignment horizontal="center" vertical="center" wrapText="1"/>
    </xf>
    <xf numFmtId="0" fontId="17" fillId="0" borderId="5" xfId="0" applyFont="1" applyFill="1" applyBorder="1" applyAlignment="1">
      <alignment horizontal="left" vertical="center"/>
    </xf>
    <xf numFmtId="0" fontId="17" fillId="0" borderId="5" xfId="0" applyFont="1" applyFill="1" applyBorder="1" applyAlignment="1">
      <alignment horizontal="left" vertical="center"/>
    </xf>
    <xf numFmtId="0" fontId="17" fillId="0" borderId="5" xfId="0" applyFont="1" applyBorder="1" applyAlignment="1">
      <alignment horizontal="left" vertical="center" wrapText="1"/>
    </xf>
    <xf numFmtId="4" fontId="21" fillId="0" borderId="5" xfId="0" applyNumberFormat="1" applyFont="1" applyBorder="1" applyAlignment="1">
      <alignment horizontal="right" vertical="center" wrapText="1"/>
    </xf>
    <xf numFmtId="0" fontId="26"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12" fillId="0" borderId="0" xfId="0" applyFont="1" applyBorder="1" applyAlignment="1">
      <alignment horizontal="right" vertical="center" wrapText="1"/>
    </xf>
    <xf numFmtId="0" fontId="19" fillId="0" borderId="5" xfId="0" applyFont="1" applyBorder="1" applyAlignment="1">
      <alignment horizontal="center" vertical="center" wrapText="1"/>
    </xf>
    <xf numFmtId="4" fontId="20" fillId="0" borderId="5" xfId="0" applyNumberFormat="1" applyFont="1" applyFill="1" applyBorder="1" applyAlignment="1">
      <alignment horizontal="right" vertical="center" wrapText="1"/>
    </xf>
    <xf numFmtId="0" fontId="17" fillId="0" borderId="5" xfId="0" applyFont="1" applyBorder="1" applyAlignment="1">
      <alignment horizontal="left" vertical="center"/>
    </xf>
    <xf numFmtId="0" fontId="17" fillId="0" borderId="5" xfId="0" applyFont="1" applyBorder="1">
      <alignment vertical="center"/>
    </xf>
    <xf numFmtId="0" fontId="17" fillId="0" borderId="5" xfId="0" applyFont="1" applyBorder="1" applyAlignment="1">
      <alignment vertical="center" wrapText="1"/>
    </xf>
    <xf numFmtId="0" fontId="13" fillId="0" borderId="0" xfId="0" applyFont="1" applyBorder="1" applyAlignment="1">
      <alignment horizontal="center" vertical="center" wrapText="1"/>
    </xf>
    <xf numFmtId="0" fontId="28" fillId="0" borderId="5" xfId="0" applyFont="1" applyBorder="1" applyAlignment="1">
      <alignment horizontal="center" vertical="center"/>
    </xf>
    <xf numFmtId="0" fontId="28" fillId="0" borderId="5" xfId="0" applyFont="1" applyBorder="1" applyAlignment="1">
      <alignment horizontal="center" vertical="center" wrapText="1"/>
    </xf>
    <xf numFmtId="0" fontId="29" fillId="0" borderId="5" xfId="0" applyFont="1" applyBorder="1" applyAlignment="1">
      <alignment horizontal="center" vertical="center"/>
    </xf>
    <xf numFmtId="4" fontId="30" fillId="0" borderId="5" xfId="0" applyNumberFormat="1" applyFont="1" applyFill="1" applyBorder="1" applyAlignment="1">
      <alignment horizontal="right" vertical="center"/>
    </xf>
    <xf numFmtId="4" fontId="30" fillId="0" borderId="5" xfId="0" applyNumberFormat="1" applyFont="1" applyFill="1" applyBorder="1" applyAlignment="1">
      <alignment horizontal="right" vertical="center"/>
    </xf>
    <xf numFmtId="0" fontId="14" fillId="0" borderId="5" xfId="0" applyFont="1" applyBorder="1" applyAlignment="1">
      <alignment horizontal="left" vertical="center"/>
    </xf>
    <xf numFmtId="0" fontId="14" fillId="0" borderId="5" xfId="0" applyFont="1" applyBorder="1">
      <alignment vertical="center"/>
    </xf>
    <xf numFmtId="4" fontId="31" fillId="0" borderId="5" xfId="0" applyNumberFormat="1" applyFont="1" applyFill="1" applyBorder="1" applyAlignment="1">
      <alignment horizontal="right" vertical="center"/>
    </xf>
    <xf numFmtId="0" fontId="14" fillId="0" borderId="5" xfId="0" applyFont="1" applyBorder="1" applyAlignment="1">
      <alignment horizontal="left" vertical="center" wrapText="1"/>
    </xf>
    <xf numFmtId="0" fontId="14" fillId="0" borderId="5" xfId="0" applyFont="1" applyBorder="1" applyAlignment="1">
      <alignment vertical="center" wrapText="1"/>
    </xf>
    <xf numFmtId="4" fontId="31" fillId="0" borderId="5" xfId="0" applyNumberFormat="1" applyFont="1" applyFill="1" applyBorder="1" applyAlignment="1">
      <alignment horizontal="right" vertical="center"/>
    </xf>
    <xf numFmtId="4" fontId="31" fillId="0" borderId="5" xfId="0" applyNumberFormat="1" applyFont="1" applyBorder="1" applyAlignment="1">
      <alignment horizontal="right" vertical="center"/>
    </xf>
    <xf numFmtId="0" fontId="12" fillId="0" borderId="0" xfId="0" applyFont="1" applyBorder="1" applyAlignment="1">
      <alignment horizontal="right" vertical="center"/>
    </xf>
    <xf numFmtId="4" fontId="30" fillId="0" borderId="5" xfId="0" applyNumberFormat="1" applyFont="1" applyBorder="1" applyAlignment="1">
      <alignment horizontal="right" vertical="center"/>
    </xf>
    <xf numFmtId="0" fontId="32" fillId="0" borderId="0" xfId="0" applyFont="1" applyBorder="1" applyAlignment="1">
      <alignment horizontal="right" vertical="center"/>
    </xf>
    <xf numFmtId="0" fontId="18" fillId="0" borderId="5" xfId="0" applyFont="1" applyBorder="1" applyAlignment="1">
      <alignment horizontal="center" vertical="center"/>
    </xf>
    <xf numFmtId="0" fontId="19" fillId="0" borderId="5" xfId="0" applyFont="1" applyBorder="1" applyAlignment="1">
      <alignment horizontal="center" vertical="center"/>
    </xf>
    <xf numFmtId="4" fontId="21" fillId="0" borderId="5" xfId="0" applyNumberFormat="1" applyFont="1" applyFill="1" applyBorder="1" applyAlignment="1">
      <alignment horizontal="right" vertical="center"/>
    </xf>
    <xf numFmtId="0" fontId="19" fillId="0" borderId="5" xfId="0" applyFont="1" applyFill="1" applyBorder="1" applyAlignment="1">
      <alignment horizontal="center" vertical="center"/>
    </xf>
    <xf numFmtId="0" fontId="27" fillId="0" borderId="0" xfId="0" applyFont="1" applyBorder="1">
      <alignment vertical="center"/>
    </xf>
    <xf numFmtId="0" fontId="17" fillId="0" borderId="5" xfId="0" applyFont="1" applyFill="1" applyBorder="1">
      <alignment vertical="center"/>
    </xf>
    <xf numFmtId="4" fontId="21" fillId="0" borderId="5" xfId="0" applyNumberFormat="1" applyFont="1" applyFill="1" applyBorder="1" applyAlignment="1">
      <alignment horizontal="right" vertical="center"/>
    </xf>
    <xf numFmtId="4" fontId="21" fillId="0" borderId="5" xfId="0" applyNumberFormat="1" applyFont="1" applyBorder="1" applyAlignment="1">
      <alignment horizontal="right" vertical="center"/>
    </xf>
    <xf numFmtId="0" fontId="12" fillId="0" borderId="0" xfId="0" applyFont="1" applyBorder="1">
      <alignment vertical="center"/>
    </xf>
    <xf numFmtId="0" fontId="33" fillId="0" borderId="0" xfId="0" applyFont="1" applyBorder="1" applyAlignment="1">
      <alignment horizontal="center" vertical="center"/>
    </xf>
    <xf numFmtId="0" fontId="34" fillId="0" borderId="5" xfId="0" applyFont="1" applyBorder="1" applyAlignment="1">
      <alignment horizontal="center" vertical="center"/>
    </xf>
    <xf numFmtId="0" fontId="35" fillId="0" borderId="5" xfId="0" applyFont="1" applyBorder="1" applyAlignment="1">
      <alignment horizontal="center" vertical="center"/>
    </xf>
    <xf numFmtId="4" fontId="36" fillId="0" borderId="5" xfId="0" applyNumberFormat="1" applyFont="1" applyBorder="1" applyAlignment="1">
      <alignment horizontal="right" vertical="center"/>
    </xf>
    <xf numFmtId="0" fontId="37" fillId="0" borderId="5" xfId="0" applyFont="1" applyBorder="1" applyAlignment="1">
      <alignment horizontal="left" vertical="center"/>
    </xf>
    <xf numFmtId="0" fontId="37" fillId="0" borderId="5" xfId="0" applyFont="1" applyBorder="1">
      <alignment vertical="center"/>
    </xf>
    <xf numFmtId="4" fontId="38" fillId="0" borderId="5" xfId="0" applyNumberFormat="1" applyFont="1" applyBorder="1" applyAlignment="1">
      <alignment horizontal="right" vertical="center"/>
    </xf>
    <xf numFmtId="0" fontId="37" fillId="0" borderId="5" xfId="0" applyFont="1" applyBorder="1" applyAlignment="1">
      <alignment horizontal="left" vertical="center" wrapText="1"/>
    </xf>
    <xf numFmtId="0" fontId="37" fillId="0" borderId="5" xfId="0" applyFont="1" applyBorder="1" applyAlignment="1">
      <alignment vertical="center" wrapText="1"/>
    </xf>
    <xf numFmtId="0" fontId="34" fillId="0" borderId="5" xfId="0" applyFont="1" applyBorder="1" applyAlignment="1">
      <alignment horizontal="center" vertical="center" wrapText="1"/>
    </xf>
    <xf numFmtId="4" fontId="38" fillId="0" borderId="5" xfId="0" applyNumberFormat="1" applyFont="1" applyBorder="1" applyAlignment="1">
      <alignment horizontal="center" vertical="center" wrapText="1"/>
    </xf>
    <xf numFmtId="4" fontId="20" fillId="0" borderId="5" xfId="0" applyNumberFormat="1" applyFont="1" applyBorder="1" applyAlignment="1">
      <alignment horizontal="right" vertical="center" wrapText="1"/>
    </xf>
    <xf numFmtId="0" fontId="12" fillId="0" borderId="0" xfId="0" applyFont="1" applyBorder="1" applyAlignment="1">
      <alignment horizontal="left" vertical="center"/>
    </xf>
    <xf numFmtId="0" fontId="37" fillId="0" borderId="0" xfId="0" applyFont="1" applyBorder="1" applyAlignment="1">
      <alignment horizontal="center" vertical="center"/>
    </xf>
    <xf numFmtId="0" fontId="0" fillId="0" borderId="0" xfId="0" applyFont="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4" fontId="38" fillId="0" borderId="5" xfId="0" applyNumberFormat="1" applyFont="1" applyFill="1" applyBorder="1" applyAlignment="1">
      <alignment horizontal="right" vertical="center"/>
    </xf>
    <xf numFmtId="4" fontId="38" fillId="0" borderId="5" xfId="0" applyNumberFormat="1" applyFont="1" applyFill="1" applyBorder="1" applyAlignment="1">
      <alignment horizontal="right" vertical="center"/>
    </xf>
    <xf numFmtId="0" fontId="37" fillId="0" borderId="5" xfId="0" applyFont="1" applyBorder="1" applyAlignment="1">
      <alignment vertical="center"/>
    </xf>
    <xf numFmtId="0" fontId="16" fillId="0" borderId="0" xfId="0" applyFont="1" applyBorder="1" applyAlignment="1">
      <alignment vertical="center"/>
    </xf>
    <xf numFmtId="0" fontId="18" fillId="0" borderId="5" xfId="0" applyFont="1" applyFill="1" applyBorder="1" applyAlignment="1">
      <alignment horizontal="center" vertical="center"/>
    </xf>
    <xf numFmtId="0" fontId="18" fillId="0" borderId="5" xfId="0" applyFont="1" applyFill="1" applyBorder="1" applyAlignment="1">
      <alignment horizontal="center" vertical="center" wrapText="1"/>
    </xf>
    <xf numFmtId="4" fontId="20" fillId="0" borderId="5" xfId="0" applyNumberFormat="1" applyFont="1" applyFill="1" applyBorder="1" applyAlignment="1">
      <alignment horizontal="right" vertical="center"/>
    </xf>
    <xf numFmtId="4" fontId="20" fillId="0" borderId="5" xfId="0" applyNumberFormat="1" applyFont="1" applyFill="1" applyBorder="1" applyAlignment="1">
      <alignment horizontal="right" vertical="center"/>
    </xf>
    <xf numFmtId="4" fontId="20" fillId="0" borderId="5" xfId="0" applyNumberFormat="1" applyFont="1" applyBorder="1" applyAlignment="1">
      <alignment horizontal="right" vertical="center"/>
    </xf>
    <xf numFmtId="0" fontId="27" fillId="0" borderId="5" xfId="0" applyFont="1" applyBorder="1" applyAlignment="1">
      <alignment vertical="center" wrapText="1"/>
    </xf>
    <xf numFmtId="0" fontId="27" fillId="0" borderId="5" xfId="0" applyFont="1" applyFill="1" applyBorder="1" applyAlignment="1">
      <alignment horizontal="right" vertical="center" wrapText="1"/>
    </xf>
    <xf numFmtId="0" fontId="27" fillId="0" borderId="5" xfId="0" applyFont="1" applyFill="1" applyBorder="1" applyAlignment="1">
      <alignment vertical="center" wrapText="1"/>
    </xf>
    <xf numFmtId="0" fontId="27" fillId="0" borderId="5" xfId="0" applyFont="1" applyBorder="1" applyAlignment="1">
      <alignment horizontal="right" vertical="center" wrapText="1"/>
    </xf>
    <xf numFmtId="0" fontId="0" fillId="0" borderId="0" xfId="0" applyFont="1" applyFill="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3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B2" sqref="B2:H2"/>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9.875" customWidth="1"/>
    <col min="8" max="8" width="22.625" customWidth="1"/>
    <col min="9" max="11" width="9.76666666666667" customWidth="1"/>
  </cols>
  <sheetData>
    <row r="1" ht="16.35" customHeight="1" spans="1:2">
      <c r="A1" s="35"/>
      <c r="B1" s="26" t="s">
        <v>0</v>
      </c>
    </row>
    <row r="2" ht="40.5" customHeight="1" spans="2:8">
      <c r="B2" s="36" t="s">
        <v>1</v>
      </c>
      <c r="C2" s="36"/>
      <c r="D2" s="36"/>
      <c r="E2" s="36"/>
      <c r="F2" s="36"/>
      <c r="G2" s="36"/>
      <c r="H2" s="36"/>
    </row>
    <row r="3" ht="23.25" customHeight="1" spans="8:8">
      <c r="H3" s="77" t="s">
        <v>2</v>
      </c>
    </row>
    <row r="4" ht="43.1" customHeight="1" spans="2:8">
      <c r="B4" s="39" t="s">
        <v>3</v>
      </c>
      <c r="C4" s="39"/>
      <c r="D4" s="39" t="s">
        <v>4</v>
      </c>
      <c r="E4" s="39"/>
      <c r="F4" s="39"/>
      <c r="G4" s="39"/>
      <c r="H4" s="39"/>
    </row>
    <row r="5" ht="43.1" customHeight="1" spans="2:8">
      <c r="B5" s="78" t="s">
        <v>5</v>
      </c>
      <c r="C5" s="108" t="s">
        <v>6</v>
      </c>
      <c r="D5" s="108" t="s">
        <v>5</v>
      </c>
      <c r="E5" s="108" t="s">
        <v>7</v>
      </c>
      <c r="F5" s="109" t="s">
        <v>8</v>
      </c>
      <c r="G5" s="78" t="s">
        <v>9</v>
      </c>
      <c r="H5" s="78" t="s">
        <v>10</v>
      </c>
    </row>
    <row r="6" ht="24.15" customHeight="1" spans="2:8">
      <c r="B6" s="79" t="s">
        <v>11</v>
      </c>
      <c r="C6" s="110">
        <v>37722.05</v>
      </c>
      <c r="D6" s="81" t="s">
        <v>12</v>
      </c>
      <c r="E6" s="111">
        <f>37722.05+2994.484</f>
        <v>40716.534</v>
      </c>
      <c r="F6" s="111">
        <f>37722.05+2994.484</f>
        <v>40716.534</v>
      </c>
      <c r="G6" s="112"/>
      <c r="H6" s="112"/>
    </row>
    <row r="7" ht="23.25" customHeight="1" spans="2:8">
      <c r="B7" s="60" t="s">
        <v>13</v>
      </c>
      <c r="C7" s="84">
        <v>37722.05</v>
      </c>
      <c r="D7" s="83" t="s">
        <v>14</v>
      </c>
      <c r="E7" s="84">
        <v>200</v>
      </c>
      <c r="F7" s="84">
        <v>200</v>
      </c>
      <c r="G7" s="85"/>
      <c r="H7" s="85"/>
    </row>
    <row r="8" ht="23.25" customHeight="1" spans="2:8">
      <c r="B8" s="60" t="s">
        <v>15</v>
      </c>
      <c r="C8" s="84"/>
      <c r="D8" s="83" t="s">
        <v>16</v>
      </c>
      <c r="E8" s="80">
        <f>2994.484+37333.7</f>
        <v>40328.184</v>
      </c>
      <c r="F8" s="80">
        <f>2994.484+37333.7</f>
        <v>40328.184</v>
      </c>
      <c r="G8" s="85"/>
      <c r="H8" s="85"/>
    </row>
    <row r="9" ht="23.25" customHeight="1" spans="2:8">
      <c r="B9" s="60" t="s">
        <v>17</v>
      </c>
      <c r="C9" s="84"/>
      <c r="D9" s="83" t="s">
        <v>18</v>
      </c>
      <c r="E9" s="84">
        <v>86.95</v>
      </c>
      <c r="F9" s="84">
        <v>86.95</v>
      </c>
      <c r="G9" s="85"/>
      <c r="H9" s="85"/>
    </row>
    <row r="10" ht="23.25" customHeight="1" spans="2:8">
      <c r="B10" s="60"/>
      <c r="C10" s="84"/>
      <c r="D10" s="83" t="s">
        <v>19</v>
      </c>
      <c r="E10" s="84">
        <v>48.27</v>
      </c>
      <c r="F10" s="84">
        <v>48.27</v>
      </c>
      <c r="G10" s="85"/>
      <c r="H10" s="85"/>
    </row>
    <row r="11" ht="23.25" customHeight="1" spans="2:8">
      <c r="B11" s="60"/>
      <c r="C11" s="84"/>
      <c r="D11" s="83" t="s">
        <v>20</v>
      </c>
      <c r="E11" s="84">
        <v>53.13</v>
      </c>
      <c r="F11" s="84">
        <v>53.13</v>
      </c>
      <c r="G11" s="85"/>
      <c r="H11" s="85"/>
    </row>
    <row r="12" ht="16.35" customHeight="1" spans="2:8">
      <c r="B12" s="113"/>
      <c r="C12" s="114"/>
      <c r="D12" s="115"/>
      <c r="E12" s="114"/>
      <c r="F12" s="114"/>
      <c r="G12" s="116"/>
      <c r="H12" s="116"/>
    </row>
    <row r="13" ht="22.4" customHeight="1" spans="2:8">
      <c r="B13" s="57" t="s">
        <v>21</v>
      </c>
      <c r="C13" s="111">
        <v>2994.484</v>
      </c>
      <c r="D13" s="40" t="s">
        <v>22</v>
      </c>
      <c r="E13" s="114"/>
      <c r="F13" s="114"/>
      <c r="G13" s="116"/>
      <c r="H13" s="116"/>
    </row>
    <row r="14" ht="21.55" customHeight="1" spans="2:8">
      <c r="B14" s="61" t="s">
        <v>23</v>
      </c>
      <c r="C14" s="80">
        <v>2994.484</v>
      </c>
      <c r="D14" s="115"/>
      <c r="E14" s="114"/>
      <c r="F14" s="114"/>
      <c r="G14" s="116"/>
      <c r="H14" s="116"/>
    </row>
    <row r="15" ht="20.7" customHeight="1" spans="2:8">
      <c r="B15" s="61" t="s">
        <v>24</v>
      </c>
      <c r="C15" s="114"/>
      <c r="D15" s="115"/>
      <c r="E15" s="114"/>
      <c r="F15" s="114"/>
      <c r="G15" s="116"/>
      <c r="H15" s="116"/>
    </row>
    <row r="16" ht="20.7" customHeight="1" spans="2:8">
      <c r="B16" s="61" t="s">
        <v>25</v>
      </c>
      <c r="C16" s="114"/>
      <c r="D16" s="115"/>
      <c r="E16" s="114"/>
      <c r="F16" s="114"/>
      <c r="G16" s="116"/>
      <c r="H16" s="116"/>
    </row>
    <row r="17" ht="16.35" customHeight="1" spans="2:8">
      <c r="B17" s="113"/>
      <c r="C17" s="114"/>
      <c r="D17" s="115"/>
      <c r="E17" s="114"/>
      <c r="F17" s="114"/>
      <c r="G17" s="116"/>
      <c r="H17" s="116"/>
    </row>
    <row r="18" ht="24.15" customHeight="1" spans="2:8">
      <c r="B18" s="79" t="s">
        <v>26</v>
      </c>
      <c r="C18" s="111">
        <f>C6+C13</f>
        <v>40716.534</v>
      </c>
      <c r="D18" s="81" t="s">
        <v>27</v>
      </c>
      <c r="E18" s="111">
        <f>37722.05+2994.484</f>
        <v>40716.534</v>
      </c>
      <c r="F18" s="111">
        <f>37722.05+2994.484</f>
        <v>40716.534</v>
      </c>
      <c r="G18" s="112"/>
      <c r="H18" s="112"/>
    </row>
    <row r="19" spans="3:6">
      <c r="C19" s="117"/>
      <c r="D19" s="117"/>
      <c r="E19" s="117"/>
      <c r="F19" s="117"/>
    </row>
    <row r="20" spans="3:6">
      <c r="C20" s="117"/>
      <c r="D20" s="117"/>
      <c r="E20" s="117"/>
      <c r="F20" s="117"/>
    </row>
    <row r="21" spans="3:6">
      <c r="C21" s="117"/>
      <c r="D21" s="117"/>
      <c r="E21" s="117"/>
      <c r="F21" s="117"/>
    </row>
    <row r="22" spans="3:6">
      <c r="C22" s="117"/>
      <c r="D22" s="117"/>
      <c r="E22" s="117"/>
      <c r="F22" s="117"/>
    </row>
    <row r="23" spans="3:6">
      <c r="C23" s="117"/>
      <c r="D23" s="117"/>
      <c r="E23" s="117"/>
      <c r="F23" s="117"/>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G16" sqref="G16"/>
    </sheetView>
  </sheetViews>
  <sheetFormatPr defaultColWidth="10" defaultRowHeight="13.5" outlineLevelCol="3"/>
  <cols>
    <col min="1" max="1" width="0.266666666666667" customWidth="1"/>
    <col min="2" max="2" width="14.5166666666667" customWidth="1"/>
    <col min="3" max="3" width="40.9833333333333" customWidth="1"/>
    <col min="4" max="4" width="28.6333333333333" customWidth="1"/>
  </cols>
  <sheetData>
    <row r="1" ht="16.35" customHeight="1" spans="1:2">
      <c r="A1" s="35"/>
      <c r="B1" s="26" t="s">
        <v>351</v>
      </c>
    </row>
    <row r="2" ht="51.75" customHeight="1" spans="2:4">
      <c r="B2" s="49" t="s">
        <v>352</v>
      </c>
      <c r="C2" s="49"/>
      <c r="D2" s="49"/>
    </row>
    <row r="3" ht="27.6" customHeight="1" spans="2:4">
      <c r="B3" s="37" t="s">
        <v>105</v>
      </c>
      <c r="C3" s="37"/>
      <c r="D3" s="37"/>
    </row>
    <row r="4" ht="19.8" customHeight="1" spans="4:4">
      <c r="D4" s="38" t="s">
        <v>2</v>
      </c>
    </row>
    <row r="5" ht="37.05" customHeight="1" spans="2:4">
      <c r="B5" s="39" t="s">
        <v>171</v>
      </c>
      <c r="C5" s="39"/>
      <c r="D5" s="39" t="s">
        <v>293</v>
      </c>
    </row>
    <row r="6" ht="27.6" customHeight="1" spans="2:4">
      <c r="B6" s="39" t="s">
        <v>108</v>
      </c>
      <c r="C6" s="39" t="s">
        <v>33</v>
      </c>
      <c r="D6" s="39"/>
    </row>
    <row r="7" ht="20.7" customHeight="1" spans="2:4">
      <c r="B7" s="40" t="s">
        <v>7</v>
      </c>
      <c r="C7" s="40"/>
      <c r="D7" s="41">
        <f>36810.8+2798.149+196.335</f>
        <v>39805.284</v>
      </c>
    </row>
    <row r="8" ht="19.8" customHeight="1" spans="2:4">
      <c r="B8" s="50" t="s">
        <v>138</v>
      </c>
      <c r="C8" s="50" t="s">
        <v>139</v>
      </c>
      <c r="D8" s="43">
        <f>22060.8+2798.149</f>
        <v>24858.949</v>
      </c>
    </row>
    <row r="9" ht="18.95" customHeight="1" spans="2:4">
      <c r="B9" s="42" t="s">
        <v>353</v>
      </c>
      <c r="C9" s="42" t="s">
        <v>354</v>
      </c>
      <c r="D9" s="44">
        <f>8502.8</f>
        <v>8502.8</v>
      </c>
    </row>
    <row r="10" ht="18.95" customHeight="1" spans="2:4">
      <c r="B10" s="42" t="s">
        <v>355</v>
      </c>
      <c r="C10" s="42" t="s">
        <v>356</v>
      </c>
      <c r="D10" s="44">
        <v>1153</v>
      </c>
    </row>
    <row r="11" ht="18.95" customHeight="1" spans="2:4">
      <c r="B11" s="42" t="s">
        <v>357</v>
      </c>
      <c r="C11" s="42" t="s">
        <v>358</v>
      </c>
      <c r="D11" s="44">
        <v>4370</v>
      </c>
    </row>
    <row r="12" ht="18.95" customHeight="1" spans="2:4">
      <c r="B12" s="42" t="s">
        <v>359</v>
      </c>
      <c r="C12" s="42" t="s">
        <v>360</v>
      </c>
      <c r="D12" s="44">
        <v>30</v>
      </c>
    </row>
    <row r="13" ht="18.95" customHeight="1" spans="2:4">
      <c r="B13" s="42" t="s">
        <v>361</v>
      </c>
      <c r="C13" s="42" t="s">
        <v>188</v>
      </c>
      <c r="D13" s="44">
        <v>410</v>
      </c>
    </row>
    <row r="14" ht="18.95" customHeight="1" spans="2:4">
      <c r="B14" s="42" t="s">
        <v>362</v>
      </c>
      <c r="C14" s="42" t="s">
        <v>363</v>
      </c>
      <c r="D14" s="44">
        <v>6760</v>
      </c>
    </row>
    <row r="15" ht="18.95" customHeight="1" spans="2:4">
      <c r="B15" s="42" t="s">
        <v>364</v>
      </c>
      <c r="C15" s="42" t="s">
        <v>365</v>
      </c>
      <c r="D15" s="44">
        <v>20</v>
      </c>
    </row>
    <row r="16" ht="18.95" customHeight="1" spans="2:4">
      <c r="B16" s="42" t="s">
        <v>366</v>
      </c>
      <c r="C16" s="42" t="s">
        <v>196</v>
      </c>
      <c r="D16" s="43">
        <f>815+2798.149</f>
        <v>3613.149</v>
      </c>
    </row>
    <row r="17" ht="18.95" customHeight="1" spans="2:4">
      <c r="B17" s="51">
        <v>303</v>
      </c>
      <c r="C17" s="51" t="s">
        <v>367</v>
      </c>
      <c r="D17" s="43">
        <v>196.335</v>
      </c>
    </row>
    <row r="18" ht="18.95" customHeight="1" spans="2:4">
      <c r="B18" s="48" t="s">
        <v>368</v>
      </c>
      <c r="C18" s="46" t="s">
        <v>369</v>
      </c>
      <c r="D18" s="43">
        <v>196.335</v>
      </c>
    </row>
    <row r="19" ht="19.8" customHeight="1" spans="2:4">
      <c r="B19" s="50" t="s">
        <v>370</v>
      </c>
      <c r="C19" s="50" t="s">
        <v>371</v>
      </c>
      <c r="D19" s="44">
        <v>14750</v>
      </c>
    </row>
    <row r="20" ht="18.95" customHeight="1" spans="2:4">
      <c r="B20" s="52" t="s">
        <v>372</v>
      </c>
      <c r="C20" s="52" t="s">
        <v>373</v>
      </c>
      <c r="D20" s="53">
        <v>5062</v>
      </c>
    </row>
    <row r="21" ht="18.95" customHeight="1" spans="2:4">
      <c r="B21" s="52" t="s">
        <v>374</v>
      </c>
      <c r="C21" s="52" t="s">
        <v>375</v>
      </c>
      <c r="D21" s="53">
        <v>2883</v>
      </c>
    </row>
    <row r="22" ht="18.95" customHeight="1" spans="2:4">
      <c r="B22" s="52" t="s">
        <v>376</v>
      </c>
      <c r="C22" s="52" t="s">
        <v>377</v>
      </c>
      <c r="D22" s="53">
        <v>6805</v>
      </c>
    </row>
  </sheetData>
  <mergeCells count="5">
    <mergeCell ref="B2:D2"/>
    <mergeCell ref="B3:D3"/>
    <mergeCell ref="B5:C5"/>
    <mergeCell ref="B7:C7"/>
    <mergeCell ref="D5:D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B1" sqref="B1"/>
    </sheetView>
  </sheetViews>
  <sheetFormatPr defaultColWidth="10" defaultRowHeight="13.5" outlineLevelCol="3"/>
  <cols>
    <col min="1" max="1" width="0.266666666666667" customWidth="1"/>
    <col min="2" max="2" width="15.7416666666667" customWidth="1"/>
    <col min="3" max="3" width="36.5" customWidth="1"/>
    <col min="4" max="4" width="33.5166666666667" customWidth="1"/>
  </cols>
  <sheetData>
    <row r="1" ht="16.35" customHeight="1" spans="1:2">
      <c r="A1" s="35"/>
      <c r="B1" s="26" t="s">
        <v>378</v>
      </c>
    </row>
    <row r="2" ht="51.75" customHeight="1" spans="2:4">
      <c r="B2" s="36" t="s">
        <v>352</v>
      </c>
      <c r="C2" s="36"/>
      <c r="D2" s="36"/>
    </row>
    <row r="3" ht="27.6" customHeight="1" spans="2:4">
      <c r="B3" s="37" t="s">
        <v>170</v>
      </c>
      <c r="C3" s="37"/>
      <c r="D3" s="37"/>
    </row>
    <row r="4" ht="19.8" customHeight="1" spans="4:4">
      <c r="D4" s="38" t="s">
        <v>2</v>
      </c>
    </row>
    <row r="5" ht="39.65" customHeight="1" spans="2:4">
      <c r="B5" s="39" t="s">
        <v>171</v>
      </c>
      <c r="C5" s="39"/>
      <c r="D5" s="39" t="s">
        <v>293</v>
      </c>
    </row>
    <row r="6" ht="31.05" customHeight="1" spans="2:4">
      <c r="B6" s="39" t="s">
        <v>108</v>
      </c>
      <c r="C6" s="39" t="s">
        <v>33</v>
      </c>
      <c r="D6" s="39"/>
    </row>
    <row r="7" ht="20.7" customHeight="1" spans="2:4">
      <c r="B7" s="40" t="s">
        <v>7</v>
      </c>
      <c r="C7" s="40"/>
      <c r="D7" s="41">
        <f>36810.8+2798.149+196.335</f>
        <v>39805.284</v>
      </c>
    </row>
    <row r="8" ht="19.8" customHeight="1" spans="2:4">
      <c r="B8" s="42" t="s">
        <v>183</v>
      </c>
      <c r="C8" s="42" t="s">
        <v>184</v>
      </c>
      <c r="D8" s="43">
        <f>22060.8+2798.149</f>
        <v>24858.949</v>
      </c>
    </row>
    <row r="9" ht="18.95" customHeight="1" spans="2:4">
      <c r="B9" s="42" t="s">
        <v>185</v>
      </c>
      <c r="C9" s="42" t="s">
        <v>186</v>
      </c>
      <c r="D9" s="44">
        <v>14075.8</v>
      </c>
    </row>
    <row r="10" ht="18.95" customHeight="1" spans="2:4">
      <c r="B10" s="42" t="s">
        <v>187</v>
      </c>
      <c r="C10" s="42" t="s">
        <v>188</v>
      </c>
      <c r="D10" s="44">
        <v>410</v>
      </c>
    </row>
    <row r="11" ht="18.95" customHeight="1" spans="2:4">
      <c r="B11" s="42" t="s">
        <v>189</v>
      </c>
      <c r="C11" s="42" t="s">
        <v>190</v>
      </c>
      <c r="D11" s="44">
        <v>6760</v>
      </c>
    </row>
    <row r="12" ht="18.95" customHeight="1" spans="2:4">
      <c r="B12" s="42" t="s">
        <v>195</v>
      </c>
      <c r="C12" s="42" t="s">
        <v>196</v>
      </c>
      <c r="D12" s="43">
        <f>815+2798.149</f>
        <v>3613.149</v>
      </c>
    </row>
    <row r="13" ht="19.8" customHeight="1" spans="2:4">
      <c r="B13" s="42" t="s">
        <v>379</v>
      </c>
      <c r="C13" s="42" t="s">
        <v>380</v>
      </c>
      <c r="D13" s="44">
        <v>14750</v>
      </c>
    </row>
    <row r="14" ht="18.95" customHeight="1" spans="2:4">
      <c r="B14" s="42" t="s">
        <v>381</v>
      </c>
      <c r="C14" s="42" t="s">
        <v>382</v>
      </c>
      <c r="D14" s="44">
        <v>5062</v>
      </c>
    </row>
    <row r="15" ht="18.95" customHeight="1" spans="2:4">
      <c r="B15" s="42" t="s">
        <v>383</v>
      </c>
      <c r="C15" s="42" t="s">
        <v>375</v>
      </c>
      <c r="D15" s="44">
        <v>2883</v>
      </c>
    </row>
    <row r="16" ht="18.95" customHeight="1" spans="2:4">
      <c r="B16" s="42" t="s">
        <v>384</v>
      </c>
      <c r="C16" s="42" t="s">
        <v>377</v>
      </c>
      <c r="D16" s="44">
        <v>6805</v>
      </c>
    </row>
    <row r="17" customFormat="1" ht="19.8" customHeight="1" spans="2:4">
      <c r="B17" s="45">
        <v>509</v>
      </c>
      <c r="C17" s="46" t="s">
        <v>163</v>
      </c>
      <c r="D17" s="47">
        <v>196.335</v>
      </c>
    </row>
    <row r="18" customFormat="1" ht="18.95" customHeight="1" spans="2:4">
      <c r="B18" s="48" t="s">
        <v>385</v>
      </c>
      <c r="C18" s="46" t="s">
        <v>369</v>
      </c>
      <c r="D18" s="47">
        <v>196.335</v>
      </c>
    </row>
  </sheetData>
  <mergeCells count="5">
    <mergeCell ref="B2:D2"/>
    <mergeCell ref="B3:D3"/>
    <mergeCell ref="B5:C5"/>
    <mergeCell ref="B7:C7"/>
    <mergeCell ref="D5:D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selection activeCell="B2" sqref="B2:Z3"/>
    </sheetView>
  </sheetViews>
  <sheetFormatPr defaultColWidth="10" defaultRowHeight="13.5"/>
  <cols>
    <col min="1" max="1" width="0.675" style="24" customWidth="1"/>
    <col min="2" max="2" width="31.5" style="24" customWidth="1"/>
    <col min="3" max="3" width="17.875" style="24" customWidth="1"/>
    <col min="4" max="4" width="23.625" style="24" customWidth="1"/>
    <col min="5" max="5" width="23.75" style="24" customWidth="1"/>
    <col min="6" max="6" width="12.125" style="24" customWidth="1"/>
    <col min="7" max="7" width="13.75" style="24" customWidth="1"/>
    <col min="8" max="8" width="7.05833333333333" style="24" customWidth="1"/>
    <col min="9" max="9" width="12.125" style="24" customWidth="1"/>
    <col min="10" max="12" width="7.375" style="24" customWidth="1"/>
    <col min="13" max="13" width="6.625" style="24" customWidth="1"/>
    <col min="14" max="15" width="9.625" style="24" customWidth="1"/>
    <col min="16" max="16" width="3.625" style="24" customWidth="1"/>
    <col min="17" max="20" width="6.625" style="24" customWidth="1"/>
    <col min="21" max="21" width="3.625" style="24" customWidth="1"/>
    <col min="22" max="22" width="9.625" style="24" customWidth="1"/>
    <col min="23" max="23" width="6.625" style="24" customWidth="1"/>
    <col min="24" max="25" width="9.625" style="24" customWidth="1"/>
    <col min="26" max="26" width="11.125" style="24" customWidth="1"/>
    <col min="27" max="30" width="9.76666666666667" style="24" customWidth="1"/>
    <col min="31" max="16384" width="10" style="24"/>
  </cols>
  <sheetData>
    <row r="1" ht="16.35" customHeight="1" spans="1:2">
      <c r="A1" s="25"/>
      <c r="B1" s="26" t="s">
        <v>386</v>
      </c>
    </row>
    <row r="2" spans="1:26">
      <c r="A2" s="25"/>
      <c r="B2" s="27" t="s">
        <v>387</v>
      </c>
      <c r="C2" s="27"/>
      <c r="D2" s="27"/>
      <c r="E2" s="27"/>
      <c r="F2" s="27"/>
      <c r="G2" s="27"/>
      <c r="H2" s="27"/>
      <c r="I2" s="27"/>
      <c r="J2" s="27"/>
      <c r="K2" s="27"/>
      <c r="L2" s="27"/>
      <c r="M2" s="27"/>
      <c r="N2" s="27"/>
      <c r="O2" s="27"/>
      <c r="P2" s="27"/>
      <c r="Q2" s="27"/>
      <c r="R2" s="27"/>
      <c r="S2" s="27"/>
      <c r="T2" s="27"/>
      <c r="U2" s="27"/>
      <c r="V2" s="27"/>
      <c r="W2" s="27"/>
      <c r="X2" s="27"/>
      <c r="Y2" s="27"/>
      <c r="Z2" s="27"/>
    </row>
    <row r="3" spans="2:26">
      <c r="B3" s="27"/>
      <c r="C3" s="27"/>
      <c r="D3" s="27"/>
      <c r="E3" s="27"/>
      <c r="F3" s="27"/>
      <c r="G3" s="27"/>
      <c r="H3" s="27"/>
      <c r="I3" s="27"/>
      <c r="J3" s="27"/>
      <c r="K3" s="27"/>
      <c r="L3" s="27"/>
      <c r="M3" s="27"/>
      <c r="N3" s="27"/>
      <c r="O3" s="27"/>
      <c r="P3" s="27"/>
      <c r="Q3" s="27"/>
      <c r="R3" s="27"/>
      <c r="S3" s="27"/>
      <c r="T3" s="27"/>
      <c r="U3" s="27"/>
      <c r="V3" s="27"/>
      <c r="W3" s="27"/>
      <c r="X3" s="27"/>
      <c r="Y3" s="27"/>
      <c r="Z3" s="27"/>
    </row>
    <row r="4" ht="16.35" customHeight="1" spans="26:26">
      <c r="Z4" s="25" t="s">
        <v>388</v>
      </c>
    </row>
    <row r="5" s="23" customFormat="1" ht="33.6" customHeight="1" spans="2:26">
      <c r="B5" s="28" t="s">
        <v>389</v>
      </c>
      <c r="C5" s="28" t="s">
        <v>390</v>
      </c>
      <c r="D5" s="28" t="s">
        <v>391</v>
      </c>
      <c r="E5" s="28" t="s">
        <v>392</v>
      </c>
      <c r="F5" s="28" t="s">
        <v>393</v>
      </c>
      <c r="G5" s="28" t="s">
        <v>394</v>
      </c>
      <c r="H5" s="28" t="s">
        <v>395</v>
      </c>
      <c r="I5" s="28" t="s">
        <v>396</v>
      </c>
      <c r="J5" s="28" t="s">
        <v>109</v>
      </c>
      <c r="K5" s="28" t="s">
        <v>8</v>
      </c>
      <c r="L5" s="28"/>
      <c r="M5" s="28"/>
      <c r="N5" s="28"/>
      <c r="O5" s="28"/>
      <c r="P5" s="28" t="s">
        <v>9</v>
      </c>
      <c r="Q5" s="28"/>
      <c r="R5" s="28"/>
      <c r="S5" s="28" t="s">
        <v>397</v>
      </c>
      <c r="T5" s="28" t="s">
        <v>398</v>
      </c>
      <c r="U5" s="28" t="s">
        <v>399</v>
      </c>
      <c r="V5" s="28"/>
      <c r="W5" s="28"/>
      <c r="X5" s="28"/>
      <c r="Y5" s="28"/>
      <c r="Z5" s="28"/>
    </row>
    <row r="6" s="23" customFormat="1" ht="38.8" customHeight="1" spans="2:26">
      <c r="B6" s="28"/>
      <c r="C6" s="28"/>
      <c r="D6" s="28"/>
      <c r="E6" s="28"/>
      <c r="F6" s="28"/>
      <c r="G6" s="28"/>
      <c r="H6" s="28"/>
      <c r="I6" s="28"/>
      <c r="J6" s="28"/>
      <c r="K6" s="28" t="s">
        <v>34</v>
      </c>
      <c r="L6" s="28" t="s">
        <v>400</v>
      </c>
      <c r="M6" s="28" t="s">
        <v>401</v>
      </c>
      <c r="N6" s="28" t="s">
        <v>402</v>
      </c>
      <c r="O6" s="28" t="s">
        <v>403</v>
      </c>
      <c r="P6" s="28" t="s">
        <v>34</v>
      </c>
      <c r="Q6" s="28" t="s">
        <v>404</v>
      </c>
      <c r="R6" s="28" t="s">
        <v>405</v>
      </c>
      <c r="S6" s="28"/>
      <c r="T6" s="28"/>
      <c r="U6" s="28" t="s">
        <v>34</v>
      </c>
      <c r="V6" s="28" t="s">
        <v>217</v>
      </c>
      <c r="W6" s="28" t="s">
        <v>406</v>
      </c>
      <c r="X6" s="28" t="s">
        <v>407</v>
      </c>
      <c r="Y6" s="28" t="s">
        <v>408</v>
      </c>
      <c r="Z6" s="28" t="s">
        <v>409</v>
      </c>
    </row>
    <row r="7" s="23" customFormat="1" ht="19.8" customHeight="1" spans="1:26">
      <c r="A7" s="29"/>
      <c r="B7" s="30"/>
      <c r="C7" s="30"/>
      <c r="D7" s="30"/>
      <c r="E7" s="29"/>
      <c r="F7" s="30"/>
      <c r="G7" s="29"/>
      <c r="H7" s="30"/>
      <c r="I7" s="33" t="s">
        <v>410</v>
      </c>
      <c r="J7" s="34">
        <v>5031.75</v>
      </c>
      <c r="K7" s="34">
        <v>5031.75</v>
      </c>
      <c r="L7" s="34">
        <v>5031.75</v>
      </c>
      <c r="M7" s="34" t="s">
        <v>411</v>
      </c>
      <c r="N7" s="34" t="s">
        <v>411</v>
      </c>
      <c r="O7" s="34" t="s">
        <v>411</v>
      </c>
      <c r="P7" s="34" t="s">
        <v>411</v>
      </c>
      <c r="Q7" s="34" t="s">
        <v>411</v>
      </c>
      <c r="R7" s="34" t="s">
        <v>411</v>
      </c>
      <c r="S7" s="34" t="s">
        <v>411</v>
      </c>
      <c r="T7" s="34" t="s">
        <v>411</v>
      </c>
      <c r="U7" s="34" t="s">
        <v>411</v>
      </c>
      <c r="V7" s="34" t="s">
        <v>411</v>
      </c>
      <c r="W7" s="34" t="s">
        <v>411</v>
      </c>
      <c r="X7" s="34" t="s">
        <v>411</v>
      </c>
      <c r="Y7" s="34" t="s">
        <v>411</v>
      </c>
      <c r="Z7" s="34" t="s">
        <v>411</v>
      </c>
    </row>
    <row r="8" s="23" customFormat="1" ht="19.8" customHeight="1" spans="1:26">
      <c r="A8" s="29"/>
      <c r="B8" s="31" t="s">
        <v>412</v>
      </c>
      <c r="C8" s="31"/>
      <c r="D8" s="31"/>
      <c r="E8" s="31"/>
      <c r="F8" s="30"/>
      <c r="G8" s="30"/>
      <c r="H8" s="30"/>
      <c r="I8" s="30"/>
      <c r="J8" s="34">
        <v>5031.75</v>
      </c>
      <c r="K8" s="34">
        <v>5031.75</v>
      </c>
      <c r="L8" s="34">
        <v>5031.75</v>
      </c>
      <c r="M8" s="34" t="s">
        <v>411</v>
      </c>
      <c r="N8" s="34" t="s">
        <v>411</v>
      </c>
      <c r="O8" s="34" t="s">
        <v>411</v>
      </c>
      <c r="P8" s="34" t="s">
        <v>411</v>
      </c>
      <c r="Q8" s="34" t="s">
        <v>411</v>
      </c>
      <c r="R8" s="34" t="s">
        <v>411</v>
      </c>
      <c r="S8" s="34" t="s">
        <v>411</v>
      </c>
      <c r="T8" s="34" t="s">
        <v>411</v>
      </c>
      <c r="U8" s="34" t="s">
        <v>411</v>
      </c>
      <c r="V8" s="34" t="s">
        <v>411</v>
      </c>
      <c r="W8" s="34" t="s">
        <v>411</v>
      </c>
      <c r="X8" s="34" t="s">
        <v>411</v>
      </c>
      <c r="Y8" s="34" t="s">
        <v>411</v>
      </c>
      <c r="Z8" s="34" t="s">
        <v>411</v>
      </c>
    </row>
    <row r="9" s="23" customFormat="1" ht="18.1" customHeight="1" spans="1:26">
      <c r="A9" s="29"/>
      <c r="B9" s="32" t="s">
        <v>413</v>
      </c>
      <c r="C9" s="31"/>
      <c r="D9" s="31"/>
      <c r="E9" s="31"/>
      <c r="F9" s="30"/>
      <c r="G9" s="30"/>
      <c r="H9" s="30"/>
      <c r="I9" s="30"/>
      <c r="J9" s="34">
        <v>5031.75</v>
      </c>
      <c r="K9" s="34">
        <v>5031.75</v>
      </c>
      <c r="L9" s="34">
        <v>5031.75</v>
      </c>
      <c r="M9" s="34" t="s">
        <v>411</v>
      </c>
      <c r="N9" s="34" t="s">
        <v>411</v>
      </c>
      <c r="O9" s="34" t="s">
        <v>411</v>
      </c>
      <c r="P9" s="34" t="s">
        <v>411</v>
      </c>
      <c r="Q9" s="34" t="s">
        <v>411</v>
      </c>
      <c r="R9" s="34" t="s">
        <v>411</v>
      </c>
      <c r="S9" s="34" t="s">
        <v>411</v>
      </c>
      <c r="T9" s="34" t="s">
        <v>411</v>
      </c>
      <c r="U9" s="34" t="s">
        <v>411</v>
      </c>
      <c r="V9" s="34" t="s">
        <v>411</v>
      </c>
      <c r="W9" s="34" t="s">
        <v>411</v>
      </c>
      <c r="X9" s="34" t="s">
        <v>411</v>
      </c>
      <c r="Y9" s="34" t="s">
        <v>411</v>
      </c>
      <c r="Z9" s="34" t="s">
        <v>411</v>
      </c>
    </row>
    <row r="10" s="23" customFormat="1" ht="16.35" customHeight="1" spans="1:26">
      <c r="A10" s="29"/>
      <c r="B10" s="32" t="s">
        <v>414</v>
      </c>
      <c r="C10" s="31" t="s">
        <v>415</v>
      </c>
      <c r="D10" s="31" t="s">
        <v>416</v>
      </c>
      <c r="E10" s="31" t="s">
        <v>417</v>
      </c>
      <c r="F10" s="31" t="s">
        <v>418</v>
      </c>
      <c r="G10" s="31" t="s">
        <v>419</v>
      </c>
      <c r="H10" s="33" t="s">
        <v>420</v>
      </c>
      <c r="I10" s="33" t="s">
        <v>421</v>
      </c>
      <c r="J10" s="34">
        <v>1000</v>
      </c>
      <c r="K10" s="34">
        <v>1000</v>
      </c>
      <c r="L10" s="34">
        <v>1000</v>
      </c>
      <c r="M10" s="34" t="s">
        <v>411</v>
      </c>
      <c r="N10" s="34" t="s">
        <v>411</v>
      </c>
      <c r="O10" s="34" t="s">
        <v>411</v>
      </c>
      <c r="P10" s="34" t="s">
        <v>411</v>
      </c>
      <c r="Q10" s="34" t="s">
        <v>411</v>
      </c>
      <c r="R10" s="34" t="s">
        <v>411</v>
      </c>
      <c r="S10" s="34" t="s">
        <v>411</v>
      </c>
      <c r="T10" s="34" t="s">
        <v>411</v>
      </c>
      <c r="U10" s="34" t="s">
        <v>411</v>
      </c>
      <c r="V10" s="34" t="s">
        <v>411</v>
      </c>
      <c r="W10" s="34" t="s">
        <v>411</v>
      </c>
      <c r="X10" s="34" t="s">
        <v>411</v>
      </c>
      <c r="Y10" s="34" t="s">
        <v>411</v>
      </c>
      <c r="Z10" s="34" t="s">
        <v>411</v>
      </c>
    </row>
    <row r="11" s="23" customFormat="1" ht="16.35" customHeight="1" spans="1:26">
      <c r="A11" s="29"/>
      <c r="B11" s="32" t="s">
        <v>414</v>
      </c>
      <c r="C11" s="31" t="s">
        <v>422</v>
      </c>
      <c r="D11" s="31" t="s">
        <v>423</v>
      </c>
      <c r="E11" s="31" t="s">
        <v>424</v>
      </c>
      <c r="F11" s="31" t="s">
        <v>418</v>
      </c>
      <c r="G11" s="31" t="s">
        <v>425</v>
      </c>
      <c r="H11" s="33" t="s">
        <v>420</v>
      </c>
      <c r="I11" s="33" t="s">
        <v>421</v>
      </c>
      <c r="J11" s="34">
        <v>4031.75</v>
      </c>
      <c r="K11" s="34">
        <v>4031.75</v>
      </c>
      <c r="L11" s="34">
        <v>4031.75</v>
      </c>
      <c r="M11" s="34" t="s">
        <v>411</v>
      </c>
      <c r="N11" s="34" t="s">
        <v>411</v>
      </c>
      <c r="O11" s="34" t="s">
        <v>411</v>
      </c>
      <c r="P11" s="34" t="s">
        <v>411</v>
      </c>
      <c r="Q11" s="34" t="s">
        <v>411</v>
      </c>
      <c r="R11" s="34" t="s">
        <v>411</v>
      </c>
      <c r="S11" s="34" t="s">
        <v>411</v>
      </c>
      <c r="T11" s="34" t="s">
        <v>411</v>
      </c>
      <c r="U11" s="34" t="s">
        <v>411</v>
      </c>
      <c r="V11" s="34" t="s">
        <v>411</v>
      </c>
      <c r="W11" s="34" t="s">
        <v>411</v>
      </c>
      <c r="X11" s="34" t="s">
        <v>411</v>
      </c>
      <c r="Y11" s="34" t="s">
        <v>411</v>
      </c>
      <c r="Z11" s="34" t="s">
        <v>411</v>
      </c>
    </row>
  </sheetData>
  <mergeCells count="16">
    <mergeCell ref="K5:O5"/>
    <mergeCell ref="P5:R5"/>
    <mergeCell ref="U5:Z5"/>
    <mergeCell ref="A10:A11"/>
    <mergeCell ref="B5:B6"/>
    <mergeCell ref="C5:C6"/>
    <mergeCell ref="D5:D6"/>
    <mergeCell ref="E5:E6"/>
    <mergeCell ref="F5:F6"/>
    <mergeCell ref="G5:G6"/>
    <mergeCell ref="H5:H6"/>
    <mergeCell ref="I5:I6"/>
    <mergeCell ref="J5:J6"/>
    <mergeCell ref="S5:S6"/>
    <mergeCell ref="T5:T6"/>
    <mergeCell ref="B2:Z3"/>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2"/>
  <sheetViews>
    <sheetView workbookViewId="0">
      <selection activeCell="A2" sqref="A2:O2"/>
    </sheetView>
  </sheetViews>
  <sheetFormatPr defaultColWidth="9" defaultRowHeight="11.25"/>
  <cols>
    <col min="1" max="1" width="21" style="5" customWidth="1"/>
    <col min="2" max="2" width="14.625" style="5" customWidth="1"/>
    <col min="3" max="3" width="24.5" style="5" customWidth="1"/>
    <col min="4" max="4" width="16.375" style="5" customWidth="1"/>
    <col min="5" max="5" width="11.5" style="5" customWidth="1"/>
    <col min="6" max="6" width="11.375" style="5" customWidth="1"/>
    <col min="7" max="7" width="10.25" style="5" customWidth="1"/>
    <col min="8" max="8" width="11" style="5" customWidth="1"/>
    <col min="9" max="9" width="9.75" style="5" customWidth="1"/>
    <col min="10" max="10" width="7.5" style="5" customWidth="1"/>
    <col min="11" max="11" width="12.75" style="5" customWidth="1"/>
    <col min="12" max="13" width="7.5" style="5" customWidth="1"/>
    <col min="14" max="14" width="6.25" style="5" customWidth="1"/>
    <col min="15" max="15" width="12.25" style="5" customWidth="1"/>
    <col min="16" max="16" width="8.25" style="5" customWidth="1"/>
    <col min="17" max="16384" width="9" style="5"/>
  </cols>
  <sheetData>
    <row r="1" s="1" customFormat="1" ht="20.65" customHeight="1" spans="1:2">
      <c r="A1" s="6" t="s">
        <v>426</v>
      </c>
      <c r="B1" s="6"/>
    </row>
    <row r="2" ht="37.9" customHeight="1" spans="1:15">
      <c r="A2" s="7" t="s">
        <v>427</v>
      </c>
      <c r="B2" s="7"/>
      <c r="C2" s="7"/>
      <c r="D2" s="7"/>
      <c r="E2" s="7"/>
      <c r="F2" s="7"/>
      <c r="G2" s="7"/>
      <c r="H2" s="7"/>
      <c r="I2" s="7"/>
      <c r="J2" s="7"/>
      <c r="K2" s="7"/>
      <c r="L2" s="7"/>
      <c r="M2" s="7"/>
      <c r="N2" s="7"/>
      <c r="O2" s="7"/>
    </row>
    <row r="3" s="2" customFormat="1" ht="21.75" customHeight="1" spans="1:15">
      <c r="A3" s="8"/>
      <c r="B3" s="8"/>
      <c r="C3" s="8"/>
      <c r="D3" s="8"/>
      <c r="E3" s="8"/>
      <c r="F3" s="8"/>
      <c r="G3" s="8"/>
      <c r="H3" s="8"/>
      <c r="I3" s="8"/>
      <c r="J3" s="8"/>
      <c r="K3" s="8"/>
      <c r="L3" s="8"/>
      <c r="M3" s="8"/>
      <c r="N3" s="8"/>
      <c r="O3" s="16" t="s">
        <v>2</v>
      </c>
    </row>
    <row r="4" s="3" customFormat="1" ht="25.15" customHeight="1" spans="1:15">
      <c r="A4" s="9" t="s">
        <v>428</v>
      </c>
      <c r="B4" s="10" t="s">
        <v>429</v>
      </c>
      <c r="C4" s="10"/>
      <c r="D4" s="9" t="s">
        <v>430</v>
      </c>
      <c r="E4" s="10" t="s">
        <v>431</v>
      </c>
      <c r="F4" s="10"/>
      <c r="G4" s="10"/>
      <c r="H4" s="10"/>
      <c r="I4" s="10"/>
      <c r="J4" s="17" t="s">
        <v>432</v>
      </c>
      <c r="K4" s="17"/>
      <c r="L4" s="10" t="s">
        <v>433</v>
      </c>
      <c r="M4" s="10"/>
      <c r="N4" s="10"/>
      <c r="O4" s="10"/>
    </row>
    <row r="5" s="3" customFormat="1" ht="25.15" customHeight="1" spans="1:15">
      <c r="A5" s="9" t="s">
        <v>434</v>
      </c>
      <c r="B5" s="10" t="s">
        <v>412</v>
      </c>
      <c r="C5" s="10"/>
      <c r="D5" s="9" t="s">
        <v>435</v>
      </c>
      <c r="E5" s="10"/>
      <c r="F5" s="10"/>
      <c r="G5" s="10"/>
      <c r="H5" s="10"/>
      <c r="I5" s="10"/>
      <c r="J5" s="17" t="s">
        <v>436</v>
      </c>
      <c r="K5" s="17"/>
      <c r="L5" s="18">
        <v>26</v>
      </c>
      <c r="M5" s="19"/>
      <c r="N5" s="19"/>
      <c r="O5" s="20"/>
    </row>
    <row r="6" s="3" customFormat="1" ht="25.15" customHeight="1" spans="1:15">
      <c r="A6" s="9" t="s">
        <v>437</v>
      </c>
      <c r="B6" s="10">
        <v>10</v>
      </c>
      <c r="C6" s="10"/>
      <c r="D6" s="9" t="s">
        <v>438</v>
      </c>
      <c r="E6" s="10" t="s">
        <v>439</v>
      </c>
      <c r="F6" s="10"/>
      <c r="G6" s="10"/>
      <c r="H6" s="10"/>
      <c r="I6" s="10"/>
      <c r="J6" s="17" t="s">
        <v>440</v>
      </c>
      <c r="K6" s="17" t="s">
        <v>441</v>
      </c>
      <c r="L6" s="21">
        <v>26</v>
      </c>
      <c r="M6" s="21"/>
      <c r="N6" s="21"/>
      <c r="O6" s="21"/>
    </row>
    <row r="7" s="3" customFormat="1" ht="25.15" customHeight="1" spans="1:15">
      <c r="A7" s="11" t="s">
        <v>442</v>
      </c>
      <c r="B7" s="12" t="s">
        <v>443</v>
      </c>
      <c r="C7" s="12"/>
      <c r="D7" s="12"/>
      <c r="E7" s="12"/>
      <c r="F7" s="12"/>
      <c r="G7" s="12"/>
      <c r="H7" s="12"/>
      <c r="I7" s="12"/>
      <c r="J7" s="17" t="s">
        <v>444</v>
      </c>
      <c r="K7" s="17"/>
      <c r="L7" s="22" t="s">
        <v>445</v>
      </c>
      <c r="M7" s="14"/>
      <c r="N7" s="14"/>
      <c r="O7" s="14"/>
    </row>
    <row r="8" s="3" customFormat="1" ht="25.15" customHeight="1" spans="1:15">
      <c r="A8" s="11"/>
      <c r="B8" s="12"/>
      <c r="C8" s="12"/>
      <c r="D8" s="12"/>
      <c r="E8" s="12"/>
      <c r="F8" s="12"/>
      <c r="G8" s="12"/>
      <c r="H8" s="12"/>
      <c r="I8" s="12"/>
      <c r="J8" s="17" t="s">
        <v>446</v>
      </c>
      <c r="K8" s="17"/>
      <c r="L8" s="22" t="s">
        <v>445</v>
      </c>
      <c r="M8" s="14"/>
      <c r="N8" s="14"/>
      <c r="O8" s="14"/>
    </row>
    <row r="9" s="3" customFormat="1" ht="25.15" customHeight="1" spans="1:15">
      <c r="A9" s="11"/>
      <c r="B9" s="12"/>
      <c r="C9" s="12"/>
      <c r="D9" s="12"/>
      <c r="E9" s="12"/>
      <c r="F9" s="12"/>
      <c r="G9" s="12"/>
      <c r="H9" s="12"/>
      <c r="I9" s="12"/>
      <c r="J9" s="17" t="s">
        <v>447</v>
      </c>
      <c r="K9" s="17"/>
      <c r="L9" s="22" t="s">
        <v>445</v>
      </c>
      <c r="M9" s="14"/>
      <c r="N9" s="14"/>
      <c r="O9" s="14"/>
    </row>
    <row r="10" s="3" customFormat="1" ht="25.15" customHeight="1" spans="1:15">
      <c r="A10" s="11"/>
      <c r="B10" s="12"/>
      <c r="C10" s="12"/>
      <c r="D10" s="12"/>
      <c r="E10" s="12"/>
      <c r="F10" s="12"/>
      <c r="G10" s="12"/>
      <c r="H10" s="12"/>
      <c r="I10" s="12"/>
      <c r="J10" s="17" t="s">
        <v>448</v>
      </c>
      <c r="K10" s="17"/>
      <c r="L10" s="22" t="s">
        <v>445</v>
      </c>
      <c r="M10" s="14"/>
      <c r="N10" s="14"/>
      <c r="O10" s="14"/>
    </row>
    <row r="11" s="4" customFormat="1" ht="18.75" customHeight="1" spans="1:15">
      <c r="A11" s="13" t="s">
        <v>449</v>
      </c>
      <c r="B11" s="13" t="s">
        <v>450</v>
      </c>
      <c r="C11" s="13" t="s">
        <v>451</v>
      </c>
      <c r="D11" s="13" t="s">
        <v>452</v>
      </c>
      <c r="E11" s="13" t="s">
        <v>453</v>
      </c>
      <c r="F11" s="13" t="s">
        <v>454</v>
      </c>
      <c r="G11" s="13" t="s">
        <v>455</v>
      </c>
      <c r="H11" s="13" t="s">
        <v>456</v>
      </c>
      <c r="I11" s="13" t="s">
        <v>457</v>
      </c>
      <c r="J11" s="9"/>
      <c r="K11" s="14"/>
      <c r="L11" s="14"/>
      <c r="M11" s="14"/>
      <c r="N11" s="14"/>
      <c r="O11" s="14"/>
    </row>
    <row r="12" s="3" customFormat="1" ht="18.75" customHeight="1" spans="1:15">
      <c r="A12" s="14" t="s">
        <v>458</v>
      </c>
      <c r="B12" s="14" t="s">
        <v>459</v>
      </c>
      <c r="C12" s="14" t="s">
        <v>460</v>
      </c>
      <c r="D12" s="14" t="s">
        <v>461</v>
      </c>
      <c r="E12" s="14"/>
      <c r="F12" s="14" t="s">
        <v>462</v>
      </c>
      <c r="G12" s="14" t="s">
        <v>463</v>
      </c>
      <c r="H12" s="14" t="s">
        <v>464</v>
      </c>
      <c r="I12" s="14"/>
      <c r="J12" s="14"/>
      <c r="K12" s="14"/>
      <c r="L12" s="14"/>
      <c r="M12" s="14"/>
      <c r="N12" s="14"/>
      <c r="O12" s="14"/>
    </row>
    <row r="13" s="3" customFormat="1" ht="18.75" customHeight="1" spans="1:15">
      <c r="A13" s="14" t="s">
        <v>458</v>
      </c>
      <c r="B13" s="14" t="s">
        <v>465</v>
      </c>
      <c r="C13" s="14" t="s">
        <v>466</v>
      </c>
      <c r="D13" s="14" t="s">
        <v>467</v>
      </c>
      <c r="E13" s="14"/>
      <c r="F13" s="14" t="s">
        <v>468</v>
      </c>
      <c r="G13" s="14" t="s">
        <v>469</v>
      </c>
      <c r="H13" s="14" t="s">
        <v>470</v>
      </c>
      <c r="I13" s="14"/>
      <c r="J13" s="14"/>
      <c r="K13" s="14"/>
      <c r="L13" s="14"/>
      <c r="M13" s="14"/>
      <c r="N13" s="14"/>
      <c r="O13" s="14"/>
    </row>
    <row r="14" s="3" customFormat="1" ht="18.75" customHeight="1" spans="1:15">
      <c r="A14" s="14" t="s">
        <v>458</v>
      </c>
      <c r="B14" s="14" t="s">
        <v>471</v>
      </c>
      <c r="C14" s="14" t="s">
        <v>472</v>
      </c>
      <c r="D14" s="14" t="s">
        <v>461</v>
      </c>
      <c r="E14" s="14"/>
      <c r="F14" s="14">
        <v>2025</v>
      </c>
      <c r="G14" s="14" t="s">
        <v>473</v>
      </c>
      <c r="H14" s="14" t="s">
        <v>470</v>
      </c>
      <c r="I14" s="14"/>
      <c r="J14" s="14"/>
      <c r="K14" s="14"/>
      <c r="L14" s="14"/>
      <c r="M14" s="14"/>
      <c r="N14" s="14"/>
      <c r="O14" s="14"/>
    </row>
    <row r="15" s="3" customFormat="1" ht="18.75" customHeight="1" spans="1:15">
      <c r="A15" s="14" t="s">
        <v>474</v>
      </c>
      <c r="B15" s="14" t="s">
        <v>475</v>
      </c>
      <c r="C15" s="14" t="s">
        <v>476</v>
      </c>
      <c r="D15" s="14" t="s">
        <v>477</v>
      </c>
      <c r="E15" s="14"/>
      <c r="F15" s="14" t="s">
        <v>478</v>
      </c>
      <c r="G15" s="14"/>
      <c r="H15" s="14" t="s">
        <v>470</v>
      </c>
      <c r="I15" s="14"/>
      <c r="J15" s="14"/>
      <c r="K15" s="14"/>
      <c r="L15" s="14"/>
      <c r="M15" s="14"/>
      <c r="N15" s="14"/>
      <c r="O15" s="14"/>
    </row>
    <row r="16" s="3" customFormat="1" ht="18.75" customHeight="1" spans="1:15">
      <c r="A16" s="14" t="s">
        <v>474</v>
      </c>
      <c r="B16" s="14" t="s">
        <v>479</v>
      </c>
      <c r="C16" s="14" t="s">
        <v>480</v>
      </c>
      <c r="D16" s="14" t="s">
        <v>477</v>
      </c>
      <c r="E16" s="14"/>
      <c r="F16" s="14" t="s">
        <v>478</v>
      </c>
      <c r="G16" s="14"/>
      <c r="H16" s="14" t="s">
        <v>470</v>
      </c>
      <c r="I16" s="14"/>
      <c r="J16" s="14"/>
      <c r="K16" s="14"/>
      <c r="L16" s="14"/>
      <c r="M16" s="14"/>
      <c r="N16" s="14"/>
      <c r="O16" s="14"/>
    </row>
    <row r="17" s="3" customFormat="1" ht="18.75" customHeight="1" spans="1:15">
      <c r="A17" s="14" t="s">
        <v>481</v>
      </c>
      <c r="B17" s="14" t="s">
        <v>482</v>
      </c>
      <c r="C17" s="14" t="s">
        <v>483</v>
      </c>
      <c r="D17" s="14" t="s">
        <v>467</v>
      </c>
      <c r="E17" s="14"/>
      <c r="F17" s="14" t="s">
        <v>484</v>
      </c>
      <c r="G17" s="14" t="s">
        <v>469</v>
      </c>
      <c r="H17" s="14" t="s">
        <v>485</v>
      </c>
      <c r="I17" s="14"/>
      <c r="J17" s="14"/>
      <c r="K17" s="14"/>
      <c r="L17" s="14"/>
      <c r="M17" s="14"/>
      <c r="N17" s="14"/>
      <c r="O17" s="14"/>
    </row>
    <row r="18" ht="12" customHeight="1" spans="2:10">
      <c r="B18" s="15"/>
      <c r="C18" s="15"/>
      <c r="D18" s="15"/>
      <c r="J18" s="15"/>
    </row>
    <row r="19" spans="2:10">
      <c r="B19" s="15"/>
      <c r="C19" s="15"/>
      <c r="D19" s="15"/>
      <c r="J19" s="15"/>
    </row>
    <row r="20" spans="2:10">
      <c r="B20" s="15"/>
      <c r="C20" s="15"/>
      <c r="D20" s="15"/>
      <c r="J20" s="15"/>
    </row>
    <row r="21" ht="37.9" customHeight="1" spans="1:15">
      <c r="A21" s="7" t="s">
        <v>427</v>
      </c>
      <c r="B21" s="7"/>
      <c r="C21" s="7"/>
      <c r="D21" s="7"/>
      <c r="E21" s="7"/>
      <c r="F21" s="7"/>
      <c r="G21" s="7"/>
      <c r="H21" s="7"/>
      <c r="I21" s="7"/>
      <c r="J21" s="7"/>
      <c r="K21" s="7"/>
      <c r="L21" s="7"/>
      <c r="M21" s="7"/>
      <c r="N21" s="7"/>
      <c r="O21" s="7"/>
    </row>
    <row r="22" s="2" customFormat="1" ht="21.75" customHeight="1" spans="1:15">
      <c r="A22" s="8"/>
      <c r="B22" s="8"/>
      <c r="C22" s="8"/>
      <c r="D22" s="8"/>
      <c r="E22" s="8"/>
      <c r="F22" s="8"/>
      <c r="G22" s="8"/>
      <c r="H22" s="8"/>
      <c r="I22" s="8"/>
      <c r="J22" s="8"/>
      <c r="K22" s="8"/>
      <c r="L22" s="8"/>
      <c r="M22" s="8"/>
      <c r="N22" s="8"/>
      <c r="O22" s="16" t="s">
        <v>2</v>
      </c>
    </row>
    <row r="23" s="3" customFormat="1" ht="25.15" customHeight="1" spans="1:15">
      <c r="A23" s="9" t="s">
        <v>428</v>
      </c>
      <c r="B23" s="10" t="s">
        <v>429</v>
      </c>
      <c r="C23" s="10"/>
      <c r="D23" s="9" t="s">
        <v>430</v>
      </c>
      <c r="E23" s="10" t="s">
        <v>486</v>
      </c>
      <c r="F23" s="10"/>
      <c r="G23" s="10"/>
      <c r="H23" s="10"/>
      <c r="I23" s="10"/>
      <c r="J23" s="17" t="s">
        <v>432</v>
      </c>
      <c r="K23" s="17"/>
      <c r="L23" s="10" t="s">
        <v>487</v>
      </c>
      <c r="M23" s="10"/>
      <c r="N23" s="10"/>
      <c r="O23" s="10"/>
    </row>
    <row r="24" s="3" customFormat="1" ht="25.15" customHeight="1" spans="1:15">
      <c r="A24" s="9" t="s">
        <v>434</v>
      </c>
      <c r="B24" s="10" t="s">
        <v>412</v>
      </c>
      <c r="C24" s="10"/>
      <c r="D24" s="9" t="s">
        <v>435</v>
      </c>
      <c r="E24" s="10"/>
      <c r="F24" s="10"/>
      <c r="G24" s="10"/>
      <c r="H24" s="10"/>
      <c r="I24" s="10"/>
      <c r="J24" s="17" t="s">
        <v>436</v>
      </c>
      <c r="K24" s="17"/>
      <c r="L24" s="21">
        <v>3049.8</v>
      </c>
      <c r="M24" s="21"/>
      <c r="N24" s="21"/>
      <c r="O24" s="21"/>
    </row>
    <row r="25" s="3" customFormat="1" ht="25.15" customHeight="1" spans="1:15">
      <c r="A25" s="9" t="s">
        <v>437</v>
      </c>
      <c r="B25" s="10">
        <v>10</v>
      </c>
      <c r="C25" s="10"/>
      <c r="D25" s="9" t="s">
        <v>438</v>
      </c>
      <c r="E25" s="10"/>
      <c r="F25" s="10"/>
      <c r="G25" s="10"/>
      <c r="H25" s="10"/>
      <c r="I25" s="10"/>
      <c r="J25" s="17" t="s">
        <v>440</v>
      </c>
      <c r="K25" s="17" t="s">
        <v>441</v>
      </c>
      <c r="L25" s="21">
        <v>3049.8</v>
      </c>
      <c r="M25" s="21"/>
      <c r="N25" s="21"/>
      <c r="O25" s="21"/>
    </row>
    <row r="26" s="3" customFormat="1" ht="25.15" customHeight="1" spans="1:15">
      <c r="A26" s="11" t="s">
        <v>442</v>
      </c>
      <c r="B26" s="12" t="s">
        <v>488</v>
      </c>
      <c r="C26" s="12"/>
      <c r="D26" s="12"/>
      <c r="E26" s="12"/>
      <c r="F26" s="12"/>
      <c r="G26" s="12"/>
      <c r="H26" s="12"/>
      <c r="I26" s="12"/>
      <c r="J26" s="17" t="s">
        <v>444</v>
      </c>
      <c r="K26" s="17"/>
      <c r="L26" s="22" t="s">
        <v>445</v>
      </c>
      <c r="M26" s="14"/>
      <c r="N26" s="14"/>
      <c r="O26" s="14"/>
    </row>
    <row r="27" s="3" customFormat="1" ht="25.15" customHeight="1" spans="1:15">
      <c r="A27" s="11"/>
      <c r="B27" s="12"/>
      <c r="C27" s="12"/>
      <c r="D27" s="12"/>
      <c r="E27" s="12"/>
      <c r="F27" s="12"/>
      <c r="G27" s="12"/>
      <c r="H27" s="12"/>
      <c r="I27" s="12"/>
      <c r="J27" s="17" t="s">
        <v>446</v>
      </c>
      <c r="K27" s="17"/>
      <c r="L27" s="22" t="s">
        <v>445</v>
      </c>
      <c r="M27" s="14"/>
      <c r="N27" s="14"/>
      <c r="O27" s="14"/>
    </row>
    <row r="28" s="3" customFormat="1" ht="25.15" customHeight="1" spans="1:15">
      <c r="A28" s="11"/>
      <c r="B28" s="12"/>
      <c r="C28" s="12"/>
      <c r="D28" s="12"/>
      <c r="E28" s="12"/>
      <c r="F28" s="12"/>
      <c r="G28" s="12"/>
      <c r="H28" s="12"/>
      <c r="I28" s="12"/>
      <c r="J28" s="17" t="s">
        <v>447</v>
      </c>
      <c r="K28" s="17"/>
      <c r="L28" s="22" t="s">
        <v>445</v>
      </c>
      <c r="M28" s="14"/>
      <c r="N28" s="14"/>
      <c r="O28" s="14"/>
    </row>
    <row r="29" s="3" customFormat="1" ht="25.15" customHeight="1" spans="1:15">
      <c r="A29" s="11"/>
      <c r="B29" s="12"/>
      <c r="C29" s="12"/>
      <c r="D29" s="12"/>
      <c r="E29" s="12"/>
      <c r="F29" s="12"/>
      <c r="G29" s="12"/>
      <c r="H29" s="12"/>
      <c r="I29" s="12"/>
      <c r="J29" s="17" t="s">
        <v>448</v>
      </c>
      <c r="K29" s="17"/>
      <c r="L29" s="22" t="s">
        <v>445</v>
      </c>
      <c r="M29" s="14"/>
      <c r="N29" s="14"/>
      <c r="O29" s="14"/>
    </row>
    <row r="30" s="4" customFormat="1" ht="18.75" customHeight="1" spans="1:15">
      <c r="A30" s="13" t="s">
        <v>449</v>
      </c>
      <c r="B30" s="13" t="s">
        <v>450</v>
      </c>
      <c r="C30" s="13" t="s">
        <v>451</v>
      </c>
      <c r="D30" s="13" t="s">
        <v>452</v>
      </c>
      <c r="E30" s="13" t="s">
        <v>453</v>
      </c>
      <c r="F30" s="13" t="s">
        <v>454</v>
      </c>
      <c r="G30" s="13" t="s">
        <v>455</v>
      </c>
      <c r="H30" s="13" t="s">
        <v>456</v>
      </c>
      <c r="I30" s="13" t="s">
        <v>457</v>
      </c>
      <c r="J30" s="9"/>
      <c r="K30" s="14"/>
      <c r="L30" s="14"/>
      <c r="M30" s="14"/>
      <c r="N30" s="14"/>
      <c r="O30" s="14"/>
    </row>
    <row r="31" s="3" customFormat="1" ht="18.75" customHeight="1" spans="1:15">
      <c r="A31" s="14" t="s">
        <v>458</v>
      </c>
      <c r="B31" s="14" t="s">
        <v>465</v>
      </c>
      <c r="C31" s="14" t="s">
        <v>489</v>
      </c>
      <c r="D31" s="14" t="s">
        <v>467</v>
      </c>
      <c r="E31" s="14"/>
      <c r="F31" s="14" t="s">
        <v>490</v>
      </c>
      <c r="G31" s="14" t="s">
        <v>491</v>
      </c>
      <c r="H31" s="14" t="s">
        <v>464</v>
      </c>
      <c r="I31" s="14"/>
      <c r="J31" s="14"/>
      <c r="K31" s="14"/>
      <c r="L31" s="14"/>
      <c r="M31" s="14"/>
      <c r="N31" s="14"/>
      <c r="O31" s="14"/>
    </row>
    <row r="32" s="3" customFormat="1" ht="18.75" customHeight="1" spans="1:15">
      <c r="A32" s="14" t="s">
        <v>474</v>
      </c>
      <c r="B32" s="14" t="s">
        <v>479</v>
      </c>
      <c r="C32" s="14" t="s">
        <v>492</v>
      </c>
      <c r="D32" s="14" t="s">
        <v>467</v>
      </c>
      <c r="E32" s="14"/>
      <c r="F32" s="14" t="s">
        <v>493</v>
      </c>
      <c r="G32" s="14" t="s">
        <v>469</v>
      </c>
      <c r="H32" s="14" t="s">
        <v>464</v>
      </c>
      <c r="I32" s="14"/>
      <c r="J32" s="14"/>
      <c r="K32" s="14"/>
      <c r="L32" s="14"/>
      <c r="M32" s="14"/>
      <c r="N32" s="14"/>
      <c r="O32" s="14"/>
    </row>
    <row r="33" s="3" customFormat="1" ht="18.75" customHeight="1" spans="1:15">
      <c r="A33" s="14" t="s">
        <v>458</v>
      </c>
      <c r="B33" s="14" t="s">
        <v>494</v>
      </c>
      <c r="C33" s="14" t="s">
        <v>495</v>
      </c>
      <c r="D33" s="14" t="s">
        <v>467</v>
      </c>
      <c r="E33" s="14"/>
      <c r="F33" s="14" t="s">
        <v>468</v>
      </c>
      <c r="G33" s="14" t="s">
        <v>469</v>
      </c>
      <c r="H33" s="14" t="s">
        <v>470</v>
      </c>
      <c r="I33" s="14"/>
      <c r="J33" s="14"/>
      <c r="K33" s="14"/>
      <c r="L33" s="14"/>
      <c r="M33" s="14"/>
      <c r="N33" s="14"/>
      <c r="O33" s="14"/>
    </row>
    <row r="34" s="3" customFormat="1" ht="18.75" customHeight="1" spans="1:15">
      <c r="A34" s="14" t="s">
        <v>458</v>
      </c>
      <c r="B34" s="14" t="s">
        <v>494</v>
      </c>
      <c r="C34" s="14" t="s">
        <v>496</v>
      </c>
      <c r="D34" s="14" t="s">
        <v>467</v>
      </c>
      <c r="E34" s="14"/>
      <c r="F34" s="14" t="s">
        <v>484</v>
      </c>
      <c r="G34" s="14" t="s">
        <v>469</v>
      </c>
      <c r="H34" s="14" t="s">
        <v>470</v>
      </c>
      <c r="I34" s="14"/>
      <c r="J34" s="14"/>
      <c r="K34" s="14"/>
      <c r="L34" s="14"/>
      <c r="M34" s="14"/>
      <c r="N34" s="14"/>
      <c r="O34" s="14"/>
    </row>
    <row r="35" s="3" customFormat="1" ht="18.75" customHeight="1" spans="1:15">
      <c r="A35" s="14" t="s">
        <v>474</v>
      </c>
      <c r="B35" s="14" t="s">
        <v>479</v>
      </c>
      <c r="C35" s="14" t="s">
        <v>497</v>
      </c>
      <c r="D35" s="14" t="s">
        <v>467</v>
      </c>
      <c r="E35" s="14"/>
      <c r="F35" s="14" t="s">
        <v>498</v>
      </c>
      <c r="G35" s="14" t="s">
        <v>469</v>
      </c>
      <c r="H35" s="14" t="s">
        <v>485</v>
      </c>
      <c r="I35" s="14"/>
      <c r="J35" s="14"/>
      <c r="K35" s="14"/>
      <c r="L35" s="14"/>
      <c r="M35" s="14"/>
      <c r="N35" s="14"/>
      <c r="O35" s="14"/>
    </row>
    <row r="36" s="3" customFormat="1" ht="18.75" customHeight="1" spans="1:15">
      <c r="A36" s="14" t="s">
        <v>481</v>
      </c>
      <c r="B36" s="14" t="s">
        <v>499</v>
      </c>
      <c r="C36" s="14" t="s">
        <v>483</v>
      </c>
      <c r="D36" s="14" t="s">
        <v>467</v>
      </c>
      <c r="E36" s="14"/>
      <c r="F36" s="14" t="s">
        <v>500</v>
      </c>
      <c r="G36" s="14" t="s">
        <v>469</v>
      </c>
      <c r="H36" s="14" t="s">
        <v>485</v>
      </c>
      <c r="I36" s="14"/>
      <c r="J36" s="14"/>
      <c r="K36" s="14"/>
      <c r="L36" s="14"/>
      <c r="M36" s="14"/>
      <c r="N36" s="14"/>
      <c r="O36" s="14"/>
    </row>
    <row r="37" ht="12" customHeight="1" spans="2:10">
      <c r="B37" s="15"/>
      <c r="C37" s="15"/>
      <c r="D37" s="15"/>
      <c r="J37" s="15"/>
    </row>
    <row r="38" ht="12" customHeight="1" spans="2:10">
      <c r="B38" s="15"/>
      <c r="C38" s="15"/>
      <c r="D38" s="15"/>
      <c r="J38" s="15"/>
    </row>
    <row r="39" ht="12" customHeight="1" spans="2:10">
      <c r="B39" s="15"/>
      <c r="C39" s="15"/>
      <c r="D39" s="15"/>
      <c r="J39" s="15"/>
    </row>
    <row r="40" ht="12" customHeight="1" spans="2:10">
      <c r="B40" s="15"/>
      <c r="C40" s="15"/>
      <c r="D40" s="15"/>
      <c r="J40" s="15"/>
    </row>
    <row r="41" spans="2:10">
      <c r="B41" s="15"/>
      <c r="C41" s="15"/>
      <c r="D41" s="15"/>
      <c r="J41" s="15"/>
    </row>
    <row r="42" spans="2:10">
      <c r="B42" s="15"/>
      <c r="C42" s="15"/>
      <c r="D42" s="15"/>
      <c r="J42" s="15"/>
    </row>
    <row r="43" spans="2:10">
      <c r="B43" s="15"/>
      <c r="C43" s="15"/>
      <c r="D43" s="15"/>
      <c r="J43" s="15"/>
    </row>
    <row r="44" spans="2:10">
      <c r="B44" s="15"/>
      <c r="C44" s="15"/>
      <c r="D44" s="15"/>
      <c r="J44" s="15"/>
    </row>
    <row r="45" spans="2:10">
      <c r="B45" s="15"/>
      <c r="C45" s="15"/>
      <c r="D45" s="15"/>
      <c r="J45" s="15"/>
    </row>
    <row r="46" spans="2:10">
      <c r="B46" s="15"/>
      <c r="C46" s="15"/>
      <c r="D46" s="15"/>
      <c r="J46" s="15"/>
    </row>
    <row r="47" spans="2:10">
      <c r="B47" s="15"/>
      <c r="C47" s="15"/>
      <c r="D47" s="15"/>
      <c r="J47" s="15"/>
    </row>
    <row r="48" spans="2:10">
      <c r="B48" s="15"/>
      <c r="C48" s="15"/>
      <c r="D48" s="15"/>
      <c r="J48" s="15"/>
    </row>
    <row r="49" spans="2:10">
      <c r="B49" s="15"/>
      <c r="C49" s="15"/>
      <c r="D49" s="15"/>
      <c r="J49" s="15"/>
    </row>
    <row r="50" spans="2:10">
      <c r="B50" s="15"/>
      <c r="C50" s="15"/>
      <c r="D50" s="15"/>
      <c r="J50" s="15"/>
    </row>
    <row r="51" spans="2:10">
      <c r="B51" s="15"/>
      <c r="C51" s="15"/>
      <c r="D51" s="15"/>
      <c r="J51" s="15"/>
    </row>
    <row r="52" spans="2:10">
      <c r="B52" s="15"/>
      <c r="C52" s="15"/>
      <c r="D52" s="15"/>
      <c r="J52" s="15"/>
    </row>
    <row r="53" spans="2:10">
      <c r="B53" s="15"/>
      <c r="C53" s="15"/>
      <c r="D53" s="15"/>
      <c r="J53" s="15"/>
    </row>
    <row r="54" spans="2:10">
      <c r="B54" s="15"/>
      <c r="C54" s="15"/>
      <c r="D54" s="15"/>
      <c r="J54" s="15"/>
    </row>
    <row r="55" spans="2:10">
      <c r="B55" s="15"/>
      <c r="C55" s="15"/>
      <c r="D55" s="15"/>
      <c r="J55" s="15"/>
    </row>
    <row r="56" spans="2:10">
      <c r="B56" s="15"/>
      <c r="C56" s="15"/>
      <c r="D56" s="15"/>
      <c r="J56" s="15"/>
    </row>
    <row r="57" spans="2:10">
      <c r="B57" s="15"/>
      <c r="C57" s="15"/>
      <c r="D57" s="15"/>
      <c r="J57" s="15"/>
    </row>
    <row r="58" spans="2:10">
      <c r="B58" s="15"/>
      <c r="C58" s="15"/>
      <c r="D58" s="15"/>
      <c r="J58" s="15"/>
    </row>
    <row r="59" spans="2:10">
      <c r="B59" s="15"/>
      <c r="C59" s="15"/>
      <c r="D59" s="15"/>
      <c r="J59" s="15"/>
    </row>
    <row r="60" spans="2:10">
      <c r="B60" s="15"/>
      <c r="C60" s="15"/>
      <c r="D60" s="15"/>
      <c r="J60" s="15"/>
    </row>
    <row r="61" spans="2:10">
      <c r="B61" s="15"/>
      <c r="C61" s="15"/>
      <c r="D61" s="15"/>
      <c r="J61" s="15"/>
    </row>
    <row r="62" spans="2:10">
      <c r="B62" s="15"/>
      <c r="C62" s="15"/>
      <c r="D62" s="15"/>
      <c r="J62" s="15"/>
    </row>
    <row r="63" spans="2:10">
      <c r="B63" s="15"/>
      <c r="C63" s="15"/>
      <c r="D63" s="15"/>
      <c r="J63" s="15"/>
    </row>
    <row r="64" spans="2:10">
      <c r="B64" s="15"/>
      <c r="C64" s="15"/>
      <c r="D64" s="15"/>
      <c r="J64" s="15"/>
    </row>
    <row r="65" spans="2:10">
      <c r="B65" s="15"/>
      <c r="C65" s="15"/>
      <c r="D65" s="15"/>
      <c r="J65" s="15"/>
    </row>
    <row r="66" spans="2:10">
      <c r="B66" s="15"/>
      <c r="C66" s="15"/>
      <c r="D66" s="15"/>
      <c r="J66" s="15"/>
    </row>
    <row r="67" spans="2:10">
      <c r="B67" s="15"/>
      <c r="C67" s="15"/>
      <c r="D67" s="15"/>
      <c r="J67" s="15"/>
    </row>
    <row r="68" spans="2:10">
      <c r="B68" s="15"/>
      <c r="C68" s="15"/>
      <c r="D68" s="15"/>
      <c r="J68" s="15"/>
    </row>
    <row r="69" spans="2:10">
      <c r="B69" s="15"/>
      <c r="C69" s="15"/>
      <c r="D69" s="15"/>
      <c r="J69" s="15"/>
    </row>
    <row r="70" spans="2:10">
      <c r="B70" s="15"/>
      <c r="C70" s="15"/>
      <c r="D70" s="15"/>
      <c r="J70" s="15"/>
    </row>
    <row r="71" spans="2:10">
      <c r="B71" s="15"/>
      <c r="C71" s="15"/>
      <c r="D71" s="15"/>
      <c r="J71" s="15"/>
    </row>
    <row r="72" spans="2:10">
      <c r="B72" s="15"/>
      <c r="C72" s="15"/>
      <c r="D72" s="15"/>
      <c r="J72" s="15"/>
    </row>
    <row r="73" spans="2:10">
      <c r="B73" s="15"/>
      <c r="C73" s="15"/>
      <c r="D73" s="15"/>
      <c r="J73" s="15"/>
    </row>
    <row r="74" spans="2:10">
      <c r="B74" s="15"/>
      <c r="C74" s="15"/>
      <c r="D74" s="15"/>
      <c r="J74" s="15"/>
    </row>
    <row r="75" spans="2:10">
      <c r="B75" s="15"/>
      <c r="C75" s="15"/>
      <c r="D75" s="15"/>
      <c r="J75" s="15"/>
    </row>
    <row r="76" spans="2:10">
      <c r="B76" s="15"/>
      <c r="C76" s="15"/>
      <c r="D76" s="15"/>
      <c r="J76" s="15"/>
    </row>
    <row r="77" spans="2:10">
      <c r="B77" s="15"/>
      <c r="C77" s="15"/>
      <c r="D77" s="15"/>
      <c r="J77" s="15"/>
    </row>
    <row r="78" spans="2:10">
      <c r="B78" s="15"/>
      <c r="C78" s="15"/>
      <c r="D78" s="15"/>
      <c r="J78" s="15"/>
    </row>
    <row r="79" spans="2:10">
      <c r="B79" s="15"/>
      <c r="C79" s="15"/>
      <c r="D79" s="15"/>
      <c r="J79" s="15"/>
    </row>
    <row r="80" spans="2:10">
      <c r="B80" s="15"/>
      <c r="C80" s="15"/>
      <c r="D80" s="15"/>
      <c r="J80" s="15"/>
    </row>
    <row r="81" spans="2:10">
      <c r="B81" s="15"/>
      <c r="C81" s="15"/>
      <c r="D81" s="15"/>
      <c r="J81" s="15"/>
    </row>
    <row r="82" spans="2:10">
      <c r="B82" s="15"/>
      <c r="C82" s="15"/>
      <c r="D82" s="15"/>
      <c r="J82" s="15"/>
    </row>
    <row r="83" spans="2:10">
      <c r="B83" s="15"/>
      <c r="C83" s="15"/>
      <c r="D83" s="15"/>
      <c r="J83" s="15"/>
    </row>
    <row r="84" spans="2:10">
      <c r="B84" s="15"/>
      <c r="C84" s="15"/>
      <c r="D84" s="15"/>
      <c r="J84" s="15"/>
    </row>
    <row r="85" spans="2:10">
      <c r="B85" s="15"/>
      <c r="C85" s="15"/>
      <c r="D85" s="15"/>
      <c r="J85" s="15"/>
    </row>
    <row r="86" spans="2:10">
      <c r="B86" s="15"/>
      <c r="C86" s="15"/>
      <c r="D86" s="15"/>
      <c r="J86" s="15"/>
    </row>
    <row r="87" spans="2:10">
      <c r="B87" s="15"/>
      <c r="C87" s="15"/>
      <c r="D87" s="15"/>
      <c r="J87" s="15"/>
    </row>
    <row r="88" spans="2:10">
      <c r="B88" s="15"/>
      <c r="C88" s="15"/>
      <c r="D88" s="15"/>
      <c r="J88" s="15"/>
    </row>
    <row r="89" spans="2:10">
      <c r="B89" s="15"/>
      <c r="C89" s="15"/>
      <c r="D89" s="15"/>
      <c r="J89" s="15"/>
    </row>
    <row r="90" spans="2:10">
      <c r="B90" s="15"/>
      <c r="C90" s="15"/>
      <c r="D90" s="15"/>
      <c r="J90" s="15"/>
    </row>
    <row r="91" spans="2:10">
      <c r="B91" s="15"/>
      <c r="C91" s="15"/>
      <c r="D91" s="15"/>
      <c r="J91" s="15"/>
    </row>
    <row r="92" spans="2:10">
      <c r="B92" s="15"/>
      <c r="C92" s="15"/>
      <c r="D92" s="15"/>
      <c r="J92" s="15"/>
    </row>
    <row r="93" spans="2:10">
      <c r="B93" s="15"/>
      <c r="C93" s="15"/>
      <c r="D93" s="15"/>
      <c r="J93" s="15"/>
    </row>
    <row r="94" spans="2:10">
      <c r="B94" s="15"/>
      <c r="C94" s="15"/>
      <c r="D94" s="15"/>
      <c r="J94" s="15"/>
    </row>
    <row r="95" spans="2:10">
      <c r="B95" s="15"/>
      <c r="C95" s="15"/>
      <c r="D95" s="15"/>
      <c r="J95" s="15"/>
    </row>
    <row r="96" spans="2:10">
      <c r="B96" s="15"/>
      <c r="C96" s="15"/>
      <c r="D96" s="15"/>
      <c r="J96" s="15"/>
    </row>
    <row r="97" spans="2:10">
      <c r="B97" s="15"/>
      <c r="C97" s="15"/>
      <c r="D97" s="15"/>
      <c r="J97" s="15"/>
    </row>
    <row r="98" spans="2:10">
      <c r="B98" s="15"/>
      <c r="C98" s="15"/>
      <c r="D98" s="15"/>
      <c r="J98" s="15"/>
    </row>
    <row r="99" spans="2:10">
      <c r="B99" s="15"/>
      <c r="C99" s="15"/>
      <c r="D99" s="15"/>
      <c r="J99" s="15"/>
    </row>
    <row r="100" spans="2:10">
      <c r="B100" s="15"/>
      <c r="C100" s="15"/>
      <c r="D100" s="15"/>
      <c r="J100" s="15"/>
    </row>
    <row r="101" spans="2:10">
      <c r="B101" s="15"/>
      <c r="C101" s="15"/>
      <c r="D101" s="15"/>
      <c r="J101" s="15"/>
    </row>
    <row r="102" spans="2:10">
      <c r="B102" s="15"/>
      <c r="C102" s="15"/>
      <c r="D102" s="15"/>
      <c r="J102" s="15"/>
    </row>
    <row r="103" spans="2:10">
      <c r="B103" s="15"/>
      <c r="C103" s="15"/>
      <c r="D103" s="15"/>
      <c r="J103" s="15"/>
    </row>
    <row r="104" spans="2:10">
      <c r="B104" s="15"/>
      <c r="C104" s="15"/>
      <c r="D104" s="15"/>
      <c r="J104" s="15"/>
    </row>
    <row r="105" spans="2:10">
      <c r="B105" s="15"/>
      <c r="C105" s="15"/>
      <c r="D105" s="15"/>
      <c r="J105" s="15"/>
    </row>
    <row r="106" spans="2:10">
      <c r="B106" s="15"/>
      <c r="C106" s="15"/>
      <c r="D106" s="15"/>
      <c r="J106" s="15"/>
    </row>
    <row r="107" spans="2:10">
      <c r="B107" s="15"/>
      <c r="C107" s="15"/>
      <c r="D107" s="15"/>
      <c r="J107" s="15"/>
    </row>
    <row r="108" spans="2:10">
      <c r="B108" s="15"/>
      <c r="C108" s="15"/>
      <c r="D108" s="15"/>
      <c r="J108" s="15"/>
    </row>
    <row r="109" spans="2:10">
      <c r="B109" s="15"/>
      <c r="C109" s="15"/>
      <c r="D109" s="15"/>
      <c r="J109" s="15"/>
    </row>
    <row r="110" spans="2:10">
      <c r="B110" s="15"/>
      <c r="C110" s="15"/>
      <c r="D110" s="15"/>
      <c r="J110" s="15"/>
    </row>
    <row r="111" spans="2:10">
      <c r="B111" s="15"/>
      <c r="C111" s="15"/>
      <c r="D111" s="15"/>
      <c r="J111" s="15"/>
    </row>
    <row r="112" spans="2:10">
      <c r="B112" s="15"/>
      <c r="C112" s="15"/>
      <c r="D112" s="15"/>
      <c r="J112" s="15"/>
    </row>
    <row r="113" spans="2:10">
      <c r="B113" s="15"/>
      <c r="C113" s="15"/>
      <c r="D113" s="15"/>
      <c r="J113" s="15"/>
    </row>
    <row r="114" spans="2:10">
      <c r="B114" s="15"/>
      <c r="C114" s="15"/>
      <c r="D114" s="15"/>
      <c r="J114" s="15"/>
    </row>
    <row r="115" spans="2:10">
      <c r="B115" s="15"/>
      <c r="C115" s="15"/>
      <c r="D115" s="15"/>
      <c r="J115" s="15"/>
    </row>
    <row r="116" spans="2:10">
      <c r="B116" s="15"/>
      <c r="C116" s="15"/>
      <c r="D116" s="15"/>
      <c r="J116" s="15"/>
    </row>
    <row r="117" spans="2:10">
      <c r="B117" s="15"/>
      <c r="C117" s="15"/>
      <c r="D117" s="15"/>
      <c r="J117" s="15"/>
    </row>
    <row r="118" spans="2:10">
      <c r="B118" s="15"/>
      <c r="C118" s="15"/>
      <c r="D118" s="15"/>
      <c r="J118" s="15"/>
    </row>
    <row r="119" spans="2:10">
      <c r="B119" s="15"/>
      <c r="C119" s="15"/>
      <c r="D119" s="15"/>
      <c r="J119" s="15"/>
    </row>
    <row r="120" spans="2:10">
      <c r="B120" s="15"/>
      <c r="C120" s="15"/>
      <c r="D120" s="15"/>
      <c r="J120" s="15"/>
    </row>
    <row r="121" spans="2:10">
      <c r="B121" s="15"/>
      <c r="C121" s="15"/>
      <c r="D121" s="15"/>
      <c r="J121" s="15"/>
    </row>
    <row r="122" spans="2:10">
      <c r="B122" s="15"/>
      <c r="C122" s="15"/>
      <c r="D122" s="15"/>
      <c r="J122" s="15"/>
    </row>
    <row r="123" spans="2:10">
      <c r="B123" s="15"/>
      <c r="C123" s="15"/>
      <c r="D123" s="15"/>
      <c r="J123" s="15"/>
    </row>
    <row r="124" spans="2:10">
      <c r="B124" s="15"/>
      <c r="C124" s="15"/>
      <c r="D124" s="15"/>
      <c r="J124" s="15"/>
    </row>
    <row r="125" spans="2:10">
      <c r="B125" s="15"/>
      <c r="C125" s="15"/>
      <c r="D125" s="15"/>
      <c r="J125" s="15"/>
    </row>
    <row r="126" spans="2:10">
      <c r="B126" s="15"/>
      <c r="C126" s="15"/>
      <c r="D126" s="15"/>
      <c r="J126" s="15"/>
    </row>
    <row r="127" spans="2:10">
      <c r="B127" s="15"/>
      <c r="C127" s="15"/>
      <c r="D127" s="15"/>
      <c r="J127" s="15"/>
    </row>
    <row r="128" spans="2:10">
      <c r="B128" s="15"/>
      <c r="C128" s="15"/>
      <c r="D128" s="15"/>
      <c r="J128" s="15"/>
    </row>
    <row r="129" spans="2:10">
      <c r="B129" s="15"/>
      <c r="C129" s="15"/>
      <c r="D129" s="15"/>
      <c r="J129" s="15"/>
    </row>
    <row r="130" spans="2:10">
      <c r="B130" s="15"/>
      <c r="C130" s="15"/>
      <c r="D130" s="15"/>
      <c r="J130" s="15"/>
    </row>
    <row r="131" spans="2:10">
      <c r="B131" s="15"/>
      <c r="C131" s="15"/>
      <c r="D131" s="15"/>
      <c r="J131" s="15"/>
    </row>
    <row r="132" spans="2:10">
      <c r="B132" s="15"/>
      <c r="C132" s="15"/>
      <c r="D132" s="15"/>
      <c r="J132" s="15"/>
    </row>
    <row r="133" spans="2:10">
      <c r="B133" s="15"/>
      <c r="C133" s="15"/>
      <c r="D133" s="15"/>
      <c r="J133" s="15"/>
    </row>
    <row r="134" spans="2:10">
      <c r="B134" s="15"/>
      <c r="C134" s="15"/>
      <c r="D134" s="15"/>
      <c r="J134" s="15"/>
    </row>
    <row r="135" spans="2:10">
      <c r="B135" s="15"/>
      <c r="C135" s="15"/>
      <c r="D135" s="15"/>
      <c r="J135" s="15"/>
    </row>
    <row r="136" spans="2:10">
      <c r="B136" s="15"/>
      <c r="C136" s="15"/>
      <c r="D136" s="15"/>
      <c r="J136" s="15"/>
    </row>
    <row r="137" spans="2:10">
      <c r="B137" s="15"/>
      <c r="C137" s="15"/>
      <c r="D137" s="15"/>
      <c r="J137" s="15"/>
    </row>
    <row r="138" spans="2:10">
      <c r="B138" s="15"/>
      <c r="C138" s="15"/>
      <c r="D138" s="15"/>
      <c r="J138" s="15"/>
    </row>
    <row r="139" spans="2:10">
      <c r="B139" s="15"/>
      <c r="C139" s="15"/>
      <c r="D139" s="15"/>
      <c r="J139" s="15"/>
    </row>
    <row r="140" spans="2:10">
      <c r="B140" s="15"/>
      <c r="C140" s="15"/>
      <c r="D140" s="15"/>
      <c r="J140" s="15"/>
    </row>
    <row r="141" spans="2:10">
      <c r="B141" s="15"/>
      <c r="C141" s="15"/>
      <c r="D141" s="15"/>
      <c r="J141" s="15"/>
    </row>
    <row r="142" spans="2:10">
      <c r="B142" s="15"/>
      <c r="C142" s="15"/>
      <c r="D142" s="15"/>
      <c r="J142" s="15"/>
    </row>
    <row r="143" spans="2:10">
      <c r="B143" s="15"/>
      <c r="C143" s="15"/>
      <c r="D143" s="15"/>
      <c r="J143" s="15"/>
    </row>
    <row r="144" spans="2:10">
      <c r="B144" s="15"/>
      <c r="C144" s="15"/>
      <c r="D144" s="15"/>
      <c r="J144" s="15"/>
    </row>
    <row r="145" spans="2:10">
      <c r="B145" s="15"/>
      <c r="C145" s="15"/>
      <c r="D145" s="15"/>
      <c r="J145" s="15"/>
    </row>
    <row r="146" spans="2:10">
      <c r="B146" s="15"/>
      <c r="C146" s="15"/>
      <c r="D146" s="15"/>
      <c r="J146" s="15"/>
    </row>
    <row r="147" spans="2:10">
      <c r="B147" s="15"/>
      <c r="C147" s="15"/>
      <c r="D147" s="15"/>
      <c r="J147" s="15"/>
    </row>
    <row r="148" spans="2:10">
      <c r="B148" s="15"/>
      <c r="C148" s="15"/>
      <c r="D148" s="15"/>
      <c r="J148" s="15"/>
    </row>
    <row r="149" spans="2:10">
      <c r="B149" s="15"/>
      <c r="C149" s="15"/>
      <c r="D149" s="15"/>
      <c r="J149" s="15"/>
    </row>
    <row r="150" spans="2:10">
      <c r="B150" s="15"/>
      <c r="C150" s="15"/>
      <c r="D150" s="15"/>
      <c r="J150" s="15"/>
    </row>
    <row r="151" spans="2:10">
      <c r="B151" s="15"/>
      <c r="C151" s="15"/>
      <c r="D151" s="15"/>
      <c r="J151" s="15"/>
    </row>
    <row r="152" spans="2:10">
      <c r="B152" s="15"/>
      <c r="C152" s="15"/>
      <c r="D152" s="15"/>
      <c r="J152" s="15"/>
    </row>
  </sheetData>
  <mergeCells count="45">
    <mergeCell ref="A1:B1"/>
    <mergeCell ref="A2:O2"/>
    <mergeCell ref="B4:C4"/>
    <mergeCell ref="E4:I4"/>
    <mergeCell ref="J4:K4"/>
    <mergeCell ref="L4:O4"/>
    <mergeCell ref="B5:C5"/>
    <mergeCell ref="E5:I5"/>
    <mergeCell ref="J5:K5"/>
    <mergeCell ref="L5:O5"/>
    <mergeCell ref="B6:C6"/>
    <mergeCell ref="E6:I6"/>
    <mergeCell ref="L6:O6"/>
    <mergeCell ref="J7:K7"/>
    <mergeCell ref="L7:O7"/>
    <mergeCell ref="J8:K8"/>
    <mergeCell ref="L8:O8"/>
    <mergeCell ref="J9:K9"/>
    <mergeCell ref="L9:O9"/>
    <mergeCell ref="J10:K10"/>
    <mergeCell ref="L10:O10"/>
    <mergeCell ref="A21:O21"/>
    <mergeCell ref="B23:C23"/>
    <mergeCell ref="E23:I23"/>
    <mergeCell ref="J23:K23"/>
    <mergeCell ref="L23:O23"/>
    <mergeCell ref="B24:C24"/>
    <mergeCell ref="E24:I24"/>
    <mergeCell ref="J24:K24"/>
    <mergeCell ref="L24:O24"/>
    <mergeCell ref="B25:C25"/>
    <mergeCell ref="E25:I25"/>
    <mergeCell ref="L25:O25"/>
    <mergeCell ref="J26:K26"/>
    <mergeCell ref="L26:O26"/>
    <mergeCell ref="J27:K27"/>
    <mergeCell ref="L27:O27"/>
    <mergeCell ref="J28:K28"/>
    <mergeCell ref="L28:O28"/>
    <mergeCell ref="J29:K29"/>
    <mergeCell ref="L29:O29"/>
    <mergeCell ref="A7:A10"/>
    <mergeCell ref="A26:A29"/>
    <mergeCell ref="B7:I10"/>
    <mergeCell ref="B26:I29"/>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B2" sqref="B2:F2"/>
    </sheetView>
  </sheetViews>
  <sheetFormatPr defaultColWidth="10" defaultRowHeight="13.5" outlineLevelCol="5"/>
  <cols>
    <col min="1" max="1" width="0.133333333333333" style="101" customWidth="1"/>
    <col min="2" max="2" width="12.35" style="101" customWidth="1"/>
    <col min="3" max="3" width="40.3083333333333" style="101" customWidth="1"/>
    <col min="4" max="4" width="17.5" style="101" customWidth="1"/>
    <col min="5" max="5" width="18.05" style="101" customWidth="1"/>
    <col min="6" max="6" width="16.2833333333333" style="101" customWidth="1"/>
    <col min="7" max="16384" width="10" style="101"/>
  </cols>
  <sheetData>
    <row r="1" spans="1:6">
      <c r="A1" s="102"/>
      <c r="B1" s="103" t="s">
        <v>28</v>
      </c>
      <c r="C1" s="102"/>
      <c r="D1" s="102"/>
      <c r="E1" s="102"/>
      <c r="F1" s="102"/>
    </row>
    <row r="2" ht="18.75" spans="2:6">
      <c r="B2" s="87" t="s">
        <v>29</v>
      </c>
      <c r="C2" s="87"/>
      <c r="D2" s="87"/>
      <c r="E2" s="87"/>
      <c r="F2" s="87"/>
    </row>
    <row r="3" spans="2:6">
      <c r="B3" s="102"/>
      <c r="C3" s="102"/>
      <c r="D3" s="102"/>
      <c r="E3" s="102"/>
      <c r="F3" s="75" t="s">
        <v>2</v>
      </c>
    </row>
    <row r="4" ht="16.5" spans="2:6">
      <c r="B4" s="88" t="s">
        <v>30</v>
      </c>
      <c r="C4" s="88"/>
      <c r="D4" s="88" t="s">
        <v>31</v>
      </c>
      <c r="E4" s="88"/>
      <c r="F4" s="88"/>
    </row>
    <row r="5" ht="16.5" spans="2:6">
      <c r="B5" s="88" t="s">
        <v>32</v>
      </c>
      <c r="C5" s="88" t="s">
        <v>33</v>
      </c>
      <c r="D5" s="88" t="s">
        <v>34</v>
      </c>
      <c r="E5" s="88" t="s">
        <v>35</v>
      </c>
      <c r="F5" s="88" t="s">
        <v>36</v>
      </c>
    </row>
    <row r="6" spans="2:6">
      <c r="B6" s="89" t="s">
        <v>7</v>
      </c>
      <c r="C6" s="89"/>
      <c r="D6" s="104">
        <f>37722.05+255.335+2739.149</f>
        <v>40716.534</v>
      </c>
      <c r="E6" s="105">
        <v>911.25</v>
      </c>
      <c r="F6" s="104">
        <f>36810.8+255.335+2739.149</f>
        <v>39805.284</v>
      </c>
    </row>
    <row r="7" spans="2:6">
      <c r="B7" s="91" t="s">
        <v>37</v>
      </c>
      <c r="C7" s="106" t="s">
        <v>14</v>
      </c>
      <c r="D7" s="105">
        <v>200</v>
      </c>
      <c r="E7" s="105"/>
      <c r="F7" s="105">
        <v>200</v>
      </c>
    </row>
    <row r="8" spans="2:6">
      <c r="B8" s="91" t="s">
        <v>38</v>
      </c>
      <c r="C8" s="106" t="s">
        <v>39</v>
      </c>
      <c r="D8" s="105">
        <v>200</v>
      </c>
      <c r="E8" s="105"/>
      <c r="F8" s="105">
        <v>200</v>
      </c>
    </row>
    <row r="9" spans="2:6">
      <c r="B9" s="91" t="s">
        <v>40</v>
      </c>
      <c r="C9" s="106" t="s">
        <v>41</v>
      </c>
      <c r="D9" s="105">
        <v>200</v>
      </c>
      <c r="E9" s="105"/>
      <c r="F9" s="105">
        <v>200</v>
      </c>
    </row>
    <row r="10" spans="2:6">
      <c r="B10" s="91" t="s">
        <v>42</v>
      </c>
      <c r="C10" s="106" t="s">
        <v>16</v>
      </c>
      <c r="D10" s="104">
        <f>37333.7+255.335+2739.149</f>
        <v>40328.184</v>
      </c>
      <c r="E10" s="105">
        <v>722.9</v>
      </c>
      <c r="F10" s="104">
        <f>36610.8+255.335+2739.149</f>
        <v>39605.284</v>
      </c>
    </row>
    <row r="11" spans="2:6">
      <c r="B11" s="91" t="s">
        <v>43</v>
      </c>
      <c r="C11" s="106" t="s">
        <v>44</v>
      </c>
      <c r="D11" s="105">
        <v>16790.9</v>
      </c>
      <c r="E11" s="105">
        <v>722.9</v>
      </c>
      <c r="F11" s="105">
        <v>16068</v>
      </c>
    </row>
    <row r="12" spans="2:6">
      <c r="B12" s="91" t="s">
        <v>45</v>
      </c>
      <c r="C12" s="106" t="s">
        <v>46</v>
      </c>
      <c r="D12" s="105">
        <v>722.9</v>
      </c>
      <c r="E12" s="105">
        <v>722.9</v>
      </c>
      <c r="F12" s="105"/>
    </row>
    <row r="13" spans="2:6">
      <c r="B13" s="91" t="s">
        <v>47</v>
      </c>
      <c r="C13" s="106" t="s">
        <v>41</v>
      </c>
      <c r="D13" s="105">
        <v>340</v>
      </c>
      <c r="E13" s="105"/>
      <c r="F13" s="105">
        <v>340</v>
      </c>
    </row>
    <row r="14" spans="2:6">
      <c r="B14" s="91" t="s">
        <v>48</v>
      </c>
      <c r="C14" s="106" t="s">
        <v>49</v>
      </c>
      <c r="D14" s="105">
        <v>15728</v>
      </c>
      <c r="E14" s="105"/>
      <c r="F14" s="105">
        <v>15728</v>
      </c>
    </row>
    <row r="15" spans="2:6">
      <c r="B15" s="91" t="s">
        <v>50</v>
      </c>
      <c r="C15" s="106" t="s">
        <v>51</v>
      </c>
      <c r="D15" s="104">
        <f>15253.8+255.335</f>
        <v>15509.135</v>
      </c>
      <c r="E15" s="105"/>
      <c r="F15" s="104">
        <f>15253.8+255.335</f>
        <v>15509.135</v>
      </c>
    </row>
    <row r="16" spans="2:6">
      <c r="B16" s="91" t="s">
        <v>52</v>
      </c>
      <c r="C16" s="106" t="s">
        <v>53</v>
      </c>
      <c r="D16" s="105">
        <v>4897.8</v>
      </c>
      <c r="E16" s="105"/>
      <c r="F16" s="105">
        <v>4897.8</v>
      </c>
    </row>
    <row r="17" spans="2:6">
      <c r="B17" s="91" t="s">
        <v>54</v>
      </c>
      <c r="C17" s="106" t="s">
        <v>55</v>
      </c>
      <c r="D17" s="105"/>
      <c r="E17" s="105"/>
      <c r="F17" s="105"/>
    </row>
    <row r="18" spans="2:6">
      <c r="B18" s="91" t="s">
        <v>56</v>
      </c>
      <c r="C18" s="106" t="s">
        <v>57</v>
      </c>
      <c r="D18" s="105"/>
      <c r="E18" s="105"/>
      <c r="F18" s="105"/>
    </row>
    <row r="19" spans="2:6">
      <c r="B19" s="91" t="s">
        <v>58</v>
      </c>
      <c r="C19" s="106" t="s">
        <v>59</v>
      </c>
      <c r="D19" s="104">
        <f>1781+255.335</f>
        <v>2036.335</v>
      </c>
      <c r="E19" s="105"/>
      <c r="F19" s="104">
        <f>1781+255.335</f>
        <v>2036.335</v>
      </c>
    </row>
    <row r="20" spans="2:6">
      <c r="B20" s="91" t="s">
        <v>60</v>
      </c>
      <c r="C20" s="106" t="s">
        <v>61</v>
      </c>
      <c r="D20" s="105">
        <v>8575</v>
      </c>
      <c r="E20" s="105"/>
      <c r="F20" s="105">
        <v>8575</v>
      </c>
    </row>
    <row r="21" spans="2:6">
      <c r="B21" s="91" t="s">
        <v>62</v>
      </c>
      <c r="C21" s="106" t="s">
        <v>63</v>
      </c>
      <c r="D21" s="104">
        <f>1606+2739.149</f>
        <v>4345.149</v>
      </c>
      <c r="E21" s="105"/>
      <c r="F21" s="104">
        <f>1606+2739.149</f>
        <v>4345.149</v>
      </c>
    </row>
    <row r="22" spans="2:6">
      <c r="B22" s="91" t="s">
        <v>64</v>
      </c>
      <c r="C22" s="106" t="s">
        <v>65</v>
      </c>
      <c r="D22" s="104">
        <f>1606+2739.149</f>
        <v>4345.149</v>
      </c>
      <c r="E22" s="105"/>
      <c r="F22" s="104">
        <f>1606+2739.149</f>
        <v>4345.149</v>
      </c>
    </row>
    <row r="23" spans="2:6">
      <c r="B23" s="91" t="s">
        <v>66</v>
      </c>
      <c r="C23" s="106" t="s">
        <v>67</v>
      </c>
      <c r="D23" s="105">
        <v>165</v>
      </c>
      <c r="E23" s="105"/>
      <c r="F23" s="105">
        <v>165</v>
      </c>
    </row>
    <row r="24" spans="2:6">
      <c r="B24" s="91" t="s">
        <v>68</v>
      </c>
      <c r="C24" s="106" t="s">
        <v>69</v>
      </c>
      <c r="D24" s="93">
        <v>165</v>
      </c>
      <c r="E24" s="93"/>
      <c r="F24" s="93">
        <v>165</v>
      </c>
    </row>
    <row r="25" spans="2:6">
      <c r="B25" s="91" t="s">
        <v>70</v>
      </c>
      <c r="C25" s="106" t="s">
        <v>71</v>
      </c>
      <c r="D25" s="93">
        <v>118</v>
      </c>
      <c r="E25" s="93"/>
      <c r="F25" s="93">
        <v>118</v>
      </c>
    </row>
    <row r="26" spans="2:6">
      <c r="B26" s="91" t="s">
        <v>72</v>
      </c>
      <c r="C26" s="106" t="s">
        <v>73</v>
      </c>
      <c r="D26" s="93">
        <v>118</v>
      </c>
      <c r="E26" s="93"/>
      <c r="F26" s="93">
        <v>118</v>
      </c>
    </row>
    <row r="27" spans="2:6">
      <c r="B27" s="91" t="s">
        <v>74</v>
      </c>
      <c r="C27" s="106" t="s">
        <v>75</v>
      </c>
      <c r="D27" s="93">
        <v>3400</v>
      </c>
      <c r="E27" s="93"/>
      <c r="F27" s="93">
        <v>3400</v>
      </c>
    </row>
    <row r="28" spans="2:6">
      <c r="B28" s="91" t="s">
        <v>76</v>
      </c>
      <c r="C28" s="106" t="s">
        <v>77</v>
      </c>
      <c r="D28" s="93">
        <v>3400</v>
      </c>
      <c r="E28" s="93"/>
      <c r="F28" s="93">
        <v>3400</v>
      </c>
    </row>
    <row r="29" spans="2:6">
      <c r="B29" s="91" t="s">
        <v>78</v>
      </c>
      <c r="C29" s="106" t="s">
        <v>18</v>
      </c>
      <c r="D29" s="93">
        <v>86.95</v>
      </c>
      <c r="E29" s="93">
        <v>86.95</v>
      </c>
      <c r="F29" s="93"/>
    </row>
    <row r="30" spans="2:6">
      <c r="B30" s="91" t="s">
        <v>79</v>
      </c>
      <c r="C30" s="106" t="s">
        <v>80</v>
      </c>
      <c r="D30" s="93">
        <v>86.95</v>
      </c>
      <c r="E30" s="93">
        <v>86.95</v>
      </c>
      <c r="F30" s="93"/>
    </row>
    <row r="31" spans="2:6">
      <c r="B31" s="91" t="s">
        <v>81</v>
      </c>
      <c r="C31" s="106" t="s">
        <v>82</v>
      </c>
      <c r="D31" s="93">
        <v>56.82</v>
      </c>
      <c r="E31" s="93">
        <v>56.82</v>
      </c>
      <c r="F31" s="93"/>
    </row>
    <row r="32" spans="2:6">
      <c r="B32" s="91" t="s">
        <v>83</v>
      </c>
      <c r="C32" s="106" t="s">
        <v>84</v>
      </c>
      <c r="D32" s="93">
        <v>28.41</v>
      </c>
      <c r="E32" s="93">
        <v>28.41</v>
      </c>
      <c r="F32" s="93"/>
    </row>
    <row r="33" spans="2:6">
      <c r="B33" s="91" t="s">
        <v>85</v>
      </c>
      <c r="C33" s="106" t="s">
        <v>86</v>
      </c>
      <c r="D33" s="93">
        <v>1.73</v>
      </c>
      <c r="E33" s="93">
        <v>1.73</v>
      </c>
      <c r="F33" s="93"/>
    </row>
    <row r="34" spans="2:6">
      <c r="B34" s="91" t="s">
        <v>87</v>
      </c>
      <c r="C34" s="106" t="s">
        <v>19</v>
      </c>
      <c r="D34" s="93">
        <v>48.27</v>
      </c>
      <c r="E34" s="93">
        <v>48.27</v>
      </c>
      <c r="F34" s="93"/>
    </row>
    <row r="35" spans="2:6">
      <c r="B35" s="91" t="s">
        <v>88</v>
      </c>
      <c r="C35" s="106" t="s">
        <v>89</v>
      </c>
      <c r="D35" s="93">
        <v>48.27</v>
      </c>
      <c r="E35" s="93">
        <v>48.27</v>
      </c>
      <c r="F35" s="93"/>
    </row>
    <row r="36" spans="2:6">
      <c r="B36" s="91" t="s">
        <v>90</v>
      </c>
      <c r="C36" s="106" t="s">
        <v>91</v>
      </c>
      <c r="D36" s="93">
        <v>30.18</v>
      </c>
      <c r="E36" s="93">
        <v>30.18</v>
      </c>
      <c r="F36" s="93"/>
    </row>
    <row r="37" spans="2:6">
      <c r="B37" s="91" t="s">
        <v>92</v>
      </c>
      <c r="C37" s="106" t="s">
        <v>93</v>
      </c>
      <c r="D37" s="93">
        <v>12.76</v>
      </c>
      <c r="E37" s="93">
        <v>12.76</v>
      </c>
      <c r="F37" s="93"/>
    </row>
    <row r="38" spans="2:6">
      <c r="B38" s="91" t="s">
        <v>94</v>
      </c>
      <c r="C38" s="106" t="s">
        <v>95</v>
      </c>
      <c r="D38" s="93">
        <v>5.33</v>
      </c>
      <c r="E38" s="93">
        <v>5.33</v>
      </c>
      <c r="F38" s="93"/>
    </row>
    <row r="39" spans="2:6">
      <c r="B39" s="91" t="s">
        <v>96</v>
      </c>
      <c r="C39" s="106" t="s">
        <v>20</v>
      </c>
      <c r="D39" s="93">
        <v>53.13</v>
      </c>
      <c r="E39" s="93">
        <v>53.13</v>
      </c>
      <c r="F39" s="93"/>
    </row>
    <row r="40" spans="2:6">
      <c r="B40" s="91" t="s">
        <v>97</v>
      </c>
      <c r="C40" s="106" t="s">
        <v>98</v>
      </c>
      <c r="D40" s="93">
        <v>53.13</v>
      </c>
      <c r="E40" s="93">
        <v>53.13</v>
      </c>
      <c r="F40" s="93"/>
    </row>
    <row r="41" spans="2:6">
      <c r="B41" s="91" t="s">
        <v>99</v>
      </c>
      <c r="C41" s="106" t="s">
        <v>100</v>
      </c>
      <c r="D41" s="93">
        <v>49.14</v>
      </c>
      <c r="E41" s="93">
        <v>49.14</v>
      </c>
      <c r="F41" s="93"/>
    </row>
    <row r="42" spans="2:6">
      <c r="B42" s="91" t="s">
        <v>101</v>
      </c>
      <c r="C42" s="106" t="s">
        <v>102</v>
      </c>
      <c r="D42" s="93">
        <v>3.98</v>
      </c>
      <c r="E42" s="93">
        <v>3.98</v>
      </c>
      <c r="F42" s="93"/>
    </row>
    <row r="43" ht="16.5" spans="2:6">
      <c r="B43" s="107"/>
      <c r="C43" s="102"/>
      <c r="D43" s="102"/>
      <c r="E43" s="102"/>
      <c r="F43" s="102"/>
    </row>
  </sheetData>
  <mergeCells count="4">
    <mergeCell ref="B2:F2"/>
    <mergeCell ref="B4:C4"/>
    <mergeCell ref="D4:F4"/>
    <mergeCell ref="B6:C6"/>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B2" sqref="B2:F3"/>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35"/>
      <c r="B1" s="99" t="s">
        <v>103</v>
      </c>
      <c r="C1" s="82"/>
      <c r="D1" s="82"/>
      <c r="E1" s="82"/>
      <c r="F1" s="82"/>
    </row>
    <row r="2" ht="16.35" customHeight="1" spans="2:6">
      <c r="B2" s="87" t="s">
        <v>104</v>
      </c>
      <c r="C2" s="87"/>
      <c r="D2" s="87"/>
      <c r="E2" s="87"/>
      <c r="F2" s="87"/>
    </row>
    <row r="3" ht="16.35" customHeight="1" spans="2:6">
      <c r="B3" s="87"/>
      <c r="C3" s="87"/>
      <c r="D3" s="87"/>
      <c r="E3" s="87"/>
      <c r="F3" s="87"/>
    </row>
    <row r="4" ht="16.35" customHeight="1" spans="2:6">
      <c r="B4" s="100" t="s">
        <v>105</v>
      </c>
      <c r="C4" s="100"/>
      <c r="D4" s="100"/>
      <c r="E4" s="100"/>
      <c r="F4" s="100"/>
    </row>
    <row r="5" ht="19.8" customHeight="1" spans="2:6">
      <c r="B5" s="82"/>
      <c r="C5" s="82"/>
      <c r="D5" s="82"/>
      <c r="E5" s="82"/>
      <c r="F5" s="75" t="s">
        <v>2</v>
      </c>
    </row>
    <row r="6" ht="36.2" customHeight="1" spans="2:6">
      <c r="B6" s="88" t="s">
        <v>106</v>
      </c>
      <c r="C6" s="88"/>
      <c r="D6" s="88" t="s">
        <v>107</v>
      </c>
      <c r="E6" s="88"/>
      <c r="F6" s="88"/>
    </row>
    <row r="7" ht="27.6" customHeight="1" spans="2:6">
      <c r="B7" s="88" t="s">
        <v>108</v>
      </c>
      <c r="C7" s="88" t="s">
        <v>33</v>
      </c>
      <c r="D7" s="88" t="s">
        <v>109</v>
      </c>
      <c r="E7" s="88" t="s">
        <v>110</v>
      </c>
      <c r="F7" s="88" t="s">
        <v>111</v>
      </c>
    </row>
    <row r="8" ht="19.8" customHeight="1" spans="2:6">
      <c r="B8" s="89" t="s">
        <v>7</v>
      </c>
      <c r="C8" s="89"/>
      <c r="D8" s="90">
        <v>911.25</v>
      </c>
      <c r="E8" s="90">
        <v>726.51</v>
      </c>
      <c r="F8" s="90">
        <v>184.74</v>
      </c>
    </row>
    <row r="9" ht="19.8" customHeight="1" spans="2:6">
      <c r="B9" s="91" t="s">
        <v>112</v>
      </c>
      <c r="C9" s="92" t="s">
        <v>113</v>
      </c>
      <c r="D9" s="93">
        <v>617.74</v>
      </c>
      <c r="E9" s="93">
        <v>597.74</v>
      </c>
      <c r="F9" s="93">
        <v>20</v>
      </c>
    </row>
    <row r="10" ht="18.95" customHeight="1" spans="2:6">
      <c r="B10" s="94" t="s">
        <v>114</v>
      </c>
      <c r="C10" s="95" t="s">
        <v>115</v>
      </c>
      <c r="D10" s="93">
        <v>133.13</v>
      </c>
      <c r="E10" s="93">
        <v>133.13</v>
      </c>
      <c r="F10" s="93"/>
    </row>
    <row r="11" ht="18.95" customHeight="1" spans="2:6">
      <c r="B11" s="94" t="s">
        <v>116</v>
      </c>
      <c r="C11" s="95" t="s">
        <v>117</v>
      </c>
      <c r="D11" s="93">
        <v>94.51</v>
      </c>
      <c r="E11" s="93">
        <v>94.51</v>
      </c>
      <c r="F11" s="93"/>
    </row>
    <row r="12" ht="18.95" customHeight="1" spans="2:6">
      <c r="B12" s="94" t="s">
        <v>118</v>
      </c>
      <c r="C12" s="95" t="s">
        <v>119</v>
      </c>
      <c r="D12" s="93">
        <v>185.89</v>
      </c>
      <c r="E12" s="93">
        <v>185.89</v>
      </c>
      <c r="F12" s="93"/>
    </row>
    <row r="13" ht="18.95" customHeight="1" spans="2:6">
      <c r="B13" s="94" t="s">
        <v>120</v>
      </c>
      <c r="C13" s="95" t="s">
        <v>121</v>
      </c>
      <c r="D13" s="93">
        <v>20</v>
      </c>
      <c r="E13" s="93"/>
      <c r="F13" s="93">
        <v>20</v>
      </c>
    </row>
    <row r="14" ht="18.95" customHeight="1" spans="2:6">
      <c r="B14" s="94" t="s">
        <v>122</v>
      </c>
      <c r="C14" s="95" t="s">
        <v>123</v>
      </c>
      <c r="D14" s="93">
        <v>56.82</v>
      </c>
      <c r="E14" s="93">
        <v>56.82</v>
      </c>
      <c r="F14" s="93"/>
    </row>
    <row r="15" ht="18.95" customHeight="1" spans="2:6">
      <c r="B15" s="94" t="s">
        <v>124</v>
      </c>
      <c r="C15" s="95" t="s">
        <v>125</v>
      </c>
      <c r="D15" s="93">
        <v>28.41</v>
      </c>
      <c r="E15" s="93">
        <v>28.41</v>
      </c>
      <c r="F15" s="93"/>
    </row>
    <row r="16" ht="18.95" customHeight="1" spans="2:6">
      <c r="B16" s="94" t="s">
        <v>126</v>
      </c>
      <c r="C16" s="95" t="s">
        <v>127</v>
      </c>
      <c r="D16" s="93">
        <v>30.18</v>
      </c>
      <c r="E16" s="93">
        <v>30.18</v>
      </c>
      <c r="F16" s="93"/>
    </row>
    <row r="17" ht="18.95" customHeight="1" spans="2:6">
      <c r="B17" s="94" t="s">
        <v>128</v>
      </c>
      <c r="C17" s="95" t="s">
        <v>129</v>
      </c>
      <c r="D17" s="93">
        <v>4.16</v>
      </c>
      <c r="E17" s="93">
        <v>4.16</v>
      </c>
      <c r="F17" s="93"/>
    </row>
    <row r="18" ht="18.95" customHeight="1" spans="2:6">
      <c r="B18" s="94" t="s">
        <v>130</v>
      </c>
      <c r="C18" s="95" t="s">
        <v>131</v>
      </c>
      <c r="D18" s="93">
        <v>6.39</v>
      </c>
      <c r="E18" s="93">
        <v>6.39</v>
      </c>
      <c r="F18" s="93"/>
    </row>
    <row r="19" ht="18.95" customHeight="1" spans="2:6">
      <c r="B19" s="94" t="s">
        <v>132</v>
      </c>
      <c r="C19" s="95" t="s">
        <v>133</v>
      </c>
      <c r="D19" s="93">
        <v>49.14</v>
      </c>
      <c r="E19" s="93">
        <v>49.14</v>
      </c>
      <c r="F19" s="93"/>
    </row>
    <row r="20" ht="18.95" customHeight="1" spans="2:6">
      <c r="B20" s="94" t="s">
        <v>134</v>
      </c>
      <c r="C20" s="95" t="s">
        <v>135</v>
      </c>
      <c r="D20" s="93">
        <v>3.9</v>
      </c>
      <c r="E20" s="93">
        <v>3.9</v>
      </c>
      <c r="F20" s="93"/>
    </row>
    <row r="21" ht="18.95" customHeight="1" spans="2:6">
      <c r="B21" s="94" t="s">
        <v>136</v>
      </c>
      <c r="C21" s="95" t="s">
        <v>137</v>
      </c>
      <c r="D21" s="93">
        <v>5.2</v>
      </c>
      <c r="E21" s="93">
        <v>5.2</v>
      </c>
      <c r="F21" s="93"/>
    </row>
    <row r="22" ht="19.8" customHeight="1" spans="2:6">
      <c r="B22" s="91" t="s">
        <v>138</v>
      </c>
      <c r="C22" s="92" t="s">
        <v>139</v>
      </c>
      <c r="D22" s="93">
        <v>127.22</v>
      </c>
      <c r="E22" s="93"/>
      <c r="F22" s="93">
        <v>127.22</v>
      </c>
    </row>
    <row r="23" ht="18.95" customHeight="1" spans="2:6">
      <c r="B23" s="94" t="s">
        <v>140</v>
      </c>
      <c r="C23" s="95" t="s">
        <v>141</v>
      </c>
      <c r="D23" s="93">
        <v>22</v>
      </c>
      <c r="E23" s="93"/>
      <c r="F23" s="93">
        <v>22</v>
      </c>
    </row>
    <row r="24" ht="18.95" customHeight="1" spans="2:6">
      <c r="B24" s="94" t="s">
        <v>142</v>
      </c>
      <c r="C24" s="95" t="s">
        <v>143</v>
      </c>
      <c r="D24" s="93">
        <v>8.9</v>
      </c>
      <c r="E24" s="93"/>
      <c r="F24" s="93">
        <v>8.9</v>
      </c>
    </row>
    <row r="25" ht="18.95" customHeight="1" spans="2:6">
      <c r="B25" s="94" t="s">
        <v>144</v>
      </c>
      <c r="C25" s="95" t="s">
        <v>145</v>
      </c>
      <c r="D25" s="93">
        <v>4</v>
      </c>
      <c r="E25" s="93"/>
      <c r="F25" s="93">
        <v>4</v>
      </c>
    </row>
    <row r="26" ht="18.95" customHeight="1" spans="2:6">
      <c r="B26" s="94" t="s">
        <v>146</v>
      </c>
      <c r="C26" s="95" t="s">
        <v>147</v>
      </c>
      <c r="D26" s="93">
        <v>6.02</v>
      </c>
      <c r="E26" s="93"/>
      <c r="F26" s="93">
        <v>6.02</v>
      </c>
    </row>
    <row r="27" ht="18.95" customHeight="1" spans="2:6">
      <c r="B27" s="94" t="s">
        <v>148</v>
      </c>
      <c r="C27" s="95" t="s">
        <v>149</v>
      </c>
      <c r="D27" s="93">
        <v>0.6</v>
      </c>
      <c r="E27" s="93"/>
      <c r="F27" s="93">
        <v>0.6</v>
      </c>
    </row>
    <row r="28" ht="18.95" customHeight="1" spans="2:6">
      <c r="B28" s="94" t="s">
        <v>150</v>
      </c>
      <c r="C28" s="95" t="s">
        <v>151</v>
      </c>
      <c r="D28" s="93">
        <v>5</v>
      </c>
      <c r="E28" s="93"/>
      <c r="F28" s="93">
        <v>5</v>
      </c>
    </row>
    <row r="29" ht="18.95" customHeight="1" spans="2:6">
      <c r="B29" s="94" t="s">
        <v>152</v>
      </c>
      <c r="C29" s="95" t="s">
        <v>153</v>
      </c>
      <c r="D29" s="93">
        <v>4.69</v>
      </c>
      <c r="E29" s="93"/>
      <c r="F29" s="93">
        <v>4.69</v>
      </c>
    </row>
    <row r="30" ht="18.95" customHeight="1" spans="2:6">
      <c r="B30" s="94" t="s">
        <v>154</v>
      </c>
      <c r="C30" s="95" t="s">
        <v>155</v>
      </c>
      <c r="D30" s="93">
        <v>7.04</v>
      </c>
      <c r="E30" s="93"/>
      <c r="F30" s="93">
        <v>7.04</v>
      </c>
    </row>
    <row r="31" ht="18.95" customHeight="1" spans="2:6">
      <c r="B31" s="94" t="s">
        <v>156</v>
      </c>
      <c r="C31" s="95" t="s">
        <v>157</v>
      </c>
      <c r="D31" s="93">
        <v>3</v>
      </c>
      <c r="E31" s="93"/>
      <c r="F31" s="93">
        <v>3</v>
      </c>
    </row>
    <row r="32" ht="18.95" customHeight="1" spans="2:6">
      <c r="B32" s="94" t="s">
        <v>158</v>
      </c>
      <c r="C32" s="95" t="s">
        <v>159</v>
      </c>
      <c r="D32" s="93">
        <v>24.96</v>
      </c>
      <c r="E32" s="93"/>
      <c r="F32" s="93">
        <v>24.96</v>
      </c>
    </row>
    <row r="33" ht="18.95" customHeight="1" spans="2:6">
      <c r="B33" s="94" t="s">
        <v>160</v>
      </c>
      <c r="C33" s="95" t="s">
        <v>161</v>
      </c>
      <c r="D33" s="93">
        <v>41</v>
      </c>
      <c r="E33" s="93"/>
      <c r="F33" s="93">
        <v>41</v>
      </c>
    </row>
    <row r="34" ht="19.8" customHeight="1" spans="2:6">
      <c r="B34" s="91" t="s">
        <v>162</v>
      </c>
      <c r="C34" s="92" t="s">
        <v>163</v>
      </c>
      <c r="D34" s="93">
        <v>166.3</v>
      </c>
      <c r="E34" s="93">
        <v>128.78</v>
      </c>
      <c r="F34" s="93">
        <v>37.52</v>
      </c>
    </row>
    <row r="35" ht="18.95" customHeight="1" spans="2:6">
      <c r="B35" s="94" t="s">
        <v>164</v>
      </c>
      <c r="C35" s="95" t="s">
        <v>165</v>
      </c>
      <c r="D35" s="93">
        <v>149.67</v>
      </c>
      <c r="E35" s="93">
        <v>118.45</v>
      </c>
      <c r="F35" s="93">
        <v>31.22</v>
      </c>
    </row>
    <row r="36" ht="18.95" customHeight="1" spans="2:6">
      <c r="B36" s="94" t="s">
        <v>166</v>
      </c>
      <c r="C36" s="95" t="s">
        <v>167</v>
      </c>
      <c r="D36" s="93">
        <v>16.63</v>
      </c>
      <c r="E36" s="93">
        <v>10.33</v>
      </c>
      <c r="F36" s="93">
        <v>6.3</v>
      </c>
    </row>
  </sheetData>
  <mergeCells count="5">
    <mergeCell ref="B4:F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B3" sqref="B3:D3"/>
    </sheetView>
  </sheetViews>
  <sheetFormatPr defaultColWidth="10" defaultRowHeight="13.5" outlineLevelCol="3"/>
  <cols>
    <col min="1" max="1" width="0.266666666666667" customWidth="1"/>
    <col min="2" max="2" width="15.2" customWidth="1"/>
    <col min="3" max="3" width="35.6916666666667" customWidth="1"/>
    <col min="4" max="4" width="36.6416666666667" customWidth="1"/>
  </cols>
  <sheetData>
    <row r="1" ht="16.35" customHeight="1" spans="1:2">
      <c r="A1" s="35"/>
      <c r="B1" s="26" t="s">
        <v>168</v>
      </c>
    </row>
    <row r="2" ht="16.35" customHeight="1"/>
    <row r="3" ht="51.75" customHeight="1" spans="2:4">
      <c r="B3" s="36" t="s">
        <v>169</v>
      </c>
      <c r="C3" s="36"/>
      <c r="D3" s="36"/>
    </row>
    <row r="4" ht="27.6" customHeight="1" spans="2:4">
      <c r="B4" s="37" t="s">
        <v>170</v>
      </c>
      <c r="C4" s="37"/>
      <c r="D4" s="37"/>
    </row>
    <row r="5" ht="19.8" customHeight="1" spans="4:4">
      <c r="D5" s="38" t="s">
        <v>2</v>
      </c>
    </row>
    <row r="6" ht="42.25" customHeight="1" spans="2:4">
      <c r="B6" s="39" t="s">
        <v>171</v>
      </c>
      <c r="C6" s="39"/>
      <c r="D6" s="39" t="s">
        <v>172</v>
      </c>
    </row>
    <row r="7" ht="26.7" customHeight="1" spans="2:4">
      <c r="B7" s="39" t="s">
        <v>108</v>
      </c>
      <c r="C7" s="39" t="s">
        <v>33</v>
      </c>
      <c r="D7" s="39"/>
    </row>
    <row r="8" ht="20.7" customHeight="1" spans="2:4">
      <c r="B8" s="57" t="s">
        <v>7</v>
      </c>
      <c r="C8" s="57"/>
      <c r="D8" s="98">
        <v>911.25</v>
      </c>
    </row>
    <row r="9" ht="19.8" customHeight="1" spans="2:4">
      <c r="B9" s="52" t="s">
        <v>173</v>
      </c>
      <c r="C9" s="52" t="s">
        <v>174</v>
      </c>
      <c r="D9" s="53">
        <v>617.74</v>
      </c>
    </row>
    <row r="10" ht="18.95" customHeight="1" spans="2:4">
      <c r="B10" s="52" t="s">
        <v>175</v>
      </c>
      <c r="C10" s="52" t="s">
        <v>176</v>
      </c>
      <c r="D10" s="53">
        <v>413.53</v>
      </c>
    </row>
    <row r="11" ht="18.95" customHeight="1" spans="2:4">
      <c r="B11" s="52" t="s">
        <v>177</v>
      </c>
      <c r="C11" s="52" t="s">
        <v>178</v>
      </c>
      <c r="D11" s="53">
        <v>125.96</v>
      </c>
    </row>
    <row r="12" ht="18.95" customHeight="1" spans="2:4">
      <c r="B12" s="52" t="s">
        <v>179</v>
      </c>
      <c r="C12" s="52" t="s">
        <v>180</v>
      </c>
      <c r="D12" s="53">
        <v>49.14</v>
      </c>
    </row>
    <row r="13" ht="18.95" customHeight="1" spans="2:4">
      <c r="B13" s="52" t="s">
        <v>181</v>
      </c>
      <c r="C13" s="52" t="s">
        <v>182</v>
      </c>
      <c r="D13" s="53">
        <v>29.1</v>
      </c>
    </row>
    <row r="14" ht="19.8" customHeight="1" spans="2:4">
      <c r="B14" s="52" t="s">
        <v>183</v>
      </c>
      <c r="C14" s="52" t="s">
        <v>184</v>
      </c>
      <c r="D14" s="53">
        <v>127.22</v>
      </c>
    </row>
    <row r="15" ht="18.95" customHeight="1" spans="2:4">
      <c r="B15" s="52" t="s">
        <v>185</v>
      </c>
      <c r="C15" s="52" t="s">
        <v>186</v>
      </c>
      <c r="D15" s="53">
        <v>71.6</v>
      </c>
    </row>
    <row r="16" ht="18.95" customHeight="1" spans="2:4">
      <c r="B16" s="52" t="s">
        <v>187</v>
      </c>
      <c r="C16" s="52" t="s">
        <v>188</v>
      </c>
      <c r="D16" s="53">
        <v>6.02</v>
      </c>
    </row>
    <row r="17" ht="18.95" customHeight="1" spans="2:4">
      <c r="B17" s="52" t="s">
        <v>189</v>
      </c>
      <c r="C17" s="52" t="s">
        <v>190</v>
      </c>
      <c r="D17" s="53">
        <v>5</v>
      </c>
    </row>
    <row r="18" ht="18.95" customHeight="1" spans="2:4">
      <c r="B18" s="52" t="s">
        <v>191</v>
      </c>
      <c r="C18" s="52" t="s">
        <v>192</v>
      </c>
      <c r="D18" s="53">
        <v>0.6</v>
      </c>
    </row>
    <row r="19" ht="18.95" customHeight="1" spans="2:4">
      <c r="B19" s="52" t="s">
        <v>193</v>
      </c>
      <c r="C19" s="52" t="s">
        <v>194</v>
      </c>
      <c r="D19" s="53">
        <v>3</v>
      </c>
    </row>
    <row r="20" ht="18.95" customHeight="1" spans="2:4">
      <c r="B20" s="52" t="s">
        <v>195</v>
      </c>
      <c r="C20" s="52" t="s">
        <v>196</v>
      </c>
      <c r="D20" s="53">
        <v>41</v>
      </c>
    </row>
    <row r="21" ht="19.8" customHeight="1" spans="2:4">
      <c r="B21" s="52" t="s">
        <v>197</v>
      </c>
      <c r="C21" s="52" t="s">
        <v>163</v>
      </c>
      <c r="D21" s="53">
        <v>166.3</v>
      </c>
    </row>
    <row r="22" ht="18.95" customHeight="1" spans="2:4">
      <c r="B22" s="52" t="s">
        <v>198</v>
      </c>
      <c r="C22" s="52" t="s">
        <v>199</v>
      </c>
      <c r="D22" s="53">
        <v>166.3</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B2" sqref="B2:G4"/>
    </sheetView>
  </sheetViews>
  <sheetFormatPr defaultColWidth="10" defaultRowHeight="13.5" outlineLevelCol="6"/>
  <cols>
    <col min="1" max="1" width="0.408333333333333" customWidth="1"/>
    <col min="2" max="2" width="19.1333333333333" customWidth="1"/>
    <col min="3" max="3" width="20.2166666666667" customWidth="1"/>
    <col min="4" max="4" width="13.1583333333333" customWidth="1"/>
    <col min="5" max="5" width="16.2833333333333" customWidth="1"/>
    <col min="6" max="6" width="17.1" customWidth="1"/>
    <col min="7" max="7" width="16.0083333333333" customWidth="1"/>
  </cols>
  <sheetData>
    <row r="1" ht="16.35" customHeight="1" spans="1:2">
      <c r="A1" s="35"/>
      <c r="B1" s="26" t="s">
        <v>200</v>
      </c>
    </row>
    <row r="2" ht="16.35" customHeight="1" spans="2:7">
      <c r="B2" s="54" t="s">
        <v>201</v>
      </c>
      <c r="C2" s="54"/>
      <c r="D2" s="54"/>
      <c r="E2" s="54"/>
      <c r="F2" s="54"/>
      <c r="G2" s="54"/>
    </row>
    <row r="3" ht="16.35" customHeight="1" spans="2:7">
      <c r="B3" s="54"/>
      <c r="C3" s="54"/>
      <c r="D3" s="54"/>
      <c r="E3" s="54"/>
      <c r="F3" s="54"/>
      <c r="G3" s="54"/>
    </row>
    <row r="4" ht="16.35" customHeight="1" spans="2:7">
      <c r="B4" s="54"/>
      <c r="C4" s="54"/>
      <c r="D4" s="54"/>
      <c r="E4" s="54"/>
      <c r="F4" s="54"/>
      <c r="G4" s="54"/>
    </row>
    <row r="5" ht="20.7" customHeight="1" spans="7:7">
      <c r="G5" s="75" t="s">
        <v>2</v>
      </c>
    </row>
    <row r="6" ht="38.8" customHeight="1" spans="2:7">
      <c r="B6" s="96" t="s">
        <v>31</v>
      </c>
      <c r="C6" s="96"/>
      <c r="D6" s="96"/>
      <c r="E6" s="96"/>
      <c r="F6" s="96"/>
      <c r="G6" s="96"/>
    </row>
    <row r="7" ht="36.2" customHeight="1" spans="2:7">
      <c r="B7" s="96" t="s">
        <v>7</v>
      </c>
      <c r="C7" s="96" t="s">
        <v>202</v>
      </c>
      <c r="D7" s="96" t="s">
        <v>203</v>
      </c>
      <c r="E7" s="96"/>
      <c r="F7" s="96"/>
      <c r="G7" s="96" t="s">
        <v>204</v>
      </c>
    </row>
    <row r="8" ht="36.2" customHeight="1" spans="2:7">
      <c r="B8" s="96"/>
      <c r="C8" s="96"/>
      <c r="D8" s="96" t="s">
        <v>34</v>
      </c>
      <c r="E8" s="96" t="s">
        <v>205</v>
      </c>
      <c r="F8" s="96" t="s">
        <v>206</v>
      </c>
      <c r="G8" s="96"/>
    </row>
    <row r="9" ht="25.85" customHeight="1" spans="2:7">
      <c r="B9" s="97">
        <v>3.6</v>
      </c>
      <c r="C9" s="97"/>
      <c r="D9" s="97">
        <v>3</v>
      </c>
      <c r="E9" s="97"/>
      <c r="F9" s="97">
        <v>3</v>
      </c>
      <c r="G9" s="97">
        <v>0.6</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B2" sqref="B2:F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35"/>
      <c r="B1" s="86" t="s">
        <v>207</v>
      </c>
      <c r="C1" s="82"/>
      <c r="D1" s="82"/>
      <c r="E1" s="82"/>
      <c r="F1" s="82"/>
    </row>
    <row r="2" ht="25" customHeight="1" spans="2:6">
      <c r="B2" s="87" t="s">
        <v>208</v>
      </c>
      <c r="C2" s="87"/>
      <c r="D2" s="87"/>
      <c r="E2" s="87"/>
      <c r="F2" s="87"/>
    </row>
    <row r="3" ht="26.7" customHeight="1" spans="2:6">
      <c r="B3" s="87"/>
      <c r="C3" s="87"/>
      <c r="D3" s="87"/>
      <c r="E3" s="87"/>
      <c r="F3" s="87"/>
    </row>
    <row r="4" ht="21.55" customHeight="1" spans="2:6">
      <c r="B4" s="82"/>
      <c r="C4" s="82"/>
      <c r="D4" s="82"/>
      <c r="E4" s="82"/>
      <c r="F4" s="75" t="s">
        <v>2</v>
      </c>
    </row>
    <row r="5" ht="33.6" customHeight="1" spans="2:6">
      <c r="B5" s="88" t="s">
        <v>32</v>
      </c>
      <c r="C5" s="88" t="s">
        <v>33</v>
      </c>
      <c r="D5" s="88" t="s">
        <v>209</v>
      </c>
      <c r="E5" s="88"/>
      <c r="F5" s="88"/>
    </row>
    <row r="6" ht="31.05" customHeight="1" spans="2:6">
      <c r="B6" s="88"/>
      <c r="C6" s="88"/>
      <c r="D6" s="88" t="s">
        <v>109</v>
      </c>
      <c r="E6" s="88" t="s">
        <v>35</v>
      </c>
      <c r="F6" s="88" t="s">
        <v>36</v>
      </c>
    </row>
    <row r="7" ht="20.7" customHeight="1" spans="2:6">
      <c r="B7" s="89" t="s">
        <v>7</v>
      </c>
      <c r="C7" s="89"/>
      <c r="D7" s="90"/>
      <c r="E7" s="90"/>
      <c r="F7" s="90"/>
    </row>
    <row r="8" ht="16.35" customHeight="1" spans="2:6">
      <c r="B8" s="91"/>
      <c r="C8" s="92"/>
      <c r="D8" s="93"/>
      <c r="E8" s="93"/>
      <c r="F8" s="93"/>
    </row>
    <row r="9" ht="16.35" customHeight="1" spans="2:6">
      <c r="B9" s="94" t="s">
        <v>210</v>
      </c>
      <c r="C9" s="95" t="s">
        <v>210</v>
      </c>
      <c r="D9" s="93"/>
      <c r="E9" s="93"/>
      <c r="F9" s="93"/>
    </row>
    <row r="10" ht="16.35" customHeight="1" spans="2:6">
      <c r="B10" s="94" t="s">
        <v>211</v>
      </c>
      <c r="C10" s="95" t="s">
        <v>211</v>
      </c>
      <c r="D10" s="93"/>
      <c r="E10" s="93"/>
      <c r="F10" s="93"/>
    </row>
  </sheetData>
  <mergeCells count="5">
    <mergeCell ref="D5:F5"/>
    <mergeCell ref="B7:C7"/>
    <mergeCell ref="B5:B6"/>
    <mergeCell ref="C5:C6"/>
    <mergeCell ref="B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C2" sqref="C2:F3"/>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35"/>
      <c r="C1" s="26" t="s">
        <v>212</v>
      </c>
    </row>
    <row r="2" ht="16.35" customHeight="1" spans="3:6">
      <c r="C2" s="54" t="s">
        <v>213</v>
      </c>
      <c r="D2" s="54"/>
      <c r="E2" s="54"/>
      <c r="F2" s="54"/>
    </row>
    <row r="3" ht="16.35" customHeight="1" spans="3:6">
      <c r="C3" s="54"/>
      <c r="D3" s="54"/>
      <c r="E3" s="54"/>
      <c r="F3" s="54"/>
    </row>
    <row r="4" ht="23.25" customHeight="1" spans="6:6">
      <c r="F4" s="77" t="s">
        <v>2</v>
      </c>
    </row>
    <row r="5" ht="34.5" customHeight="1" spans="3:6">
      <c r="C5" s="78" t="s">
        <v>3</v>
      </c>
      <c r="D5" s="78"/>
      <c r="E5" s="78" t="s">
        <v>4</v>
      </c>
      <c r="F5" s="78"/>
    </row>
    <row r="6" ht="32.75" customHeight="1" spans="3:6">
      <c r="C6" s="78" t="s">
        <v>5</v>
      </c>
      <c r="D6" s="78" t="s">
        <v>6</v>
      </c>
      <c r="E6" s="78" t="s">
        <v>5</v>
      </c>
      <c r="F6" s="78" t="s">
        <v>6</v>
      </c>
    </row>
    <row r="7" ht="25" customHeight="1" spans="3:6">
      <c r="C7" s="79" t="s">
        <v>7</v>
      </c>
      <c r="D7" s="80">
        <f>39269.55+255.335+2739.149+458.071776</f>
        <v>42722.105776</v>
      </c>
      <c r="E7" s="81" t="s">
        <v>7</v>
      </c>
      <c r="F7" s="80">
        <f>39269.55+255.335+2739.149+458.071776</f>
        <v>42722.105776</v>
      </c>
    </row>
    <row r="8" ht="20.7" customHeight="1" spans="2:6">
      <c r="B8" s="82" t="s">
        <v>214</v>
      </c>
      <c r="C8" s="60" t="s">
        <v>13</v>
      </c>
      <c r="D8" s="80">
        <f>37722.05+255.335+2739.149</f>
        <v>40716.534</v>
      </c>
      <c r="E8" s="83" t="s">
        <v>14</v>
      </c>
      <c r="F8" s="84">
        <v>200</v>
      </c>
    </row>
    <row r="9" ht="20.7" customHeight="1" spans="2:6">
      <c r="B9" s="82"/>
      <c r="C9" s="60" t="s">
        <v>15</v>
      </c>
      <c r="D9" s="84"/>
      <c r="E9" s="83" t="s">
        <v>16</v>
      </c>
      <c r="F9" s="80">
        <f>38881.2+255.335+2739.149+458.071776</f>
        <v>42333.755776</v>
      </c>
    </row>
    <row r="10" ht="20.7" customHeight="1" spans="2:6">
      <c r="B10" s="82"/>
      <c r="C10" s="60" t="s">
        <v>17</v>
      </c>
      <c r="D10" s="84"/>
      <c r="E10" s="83" t="s">
        <v>18</v>
      </c>
      <c r="F10" s="84">
        <v>86.95</v>
      </c>
    </row>
    <row r="11" ht="20.7" customHeight="1" spans="2:6">
      <c r="B11" s="82" t="s">
        <v>215</v>
      </c>
      <c r="C11" s="60" t="s">
        <v>216</v>
      </c>
      <c r="D11" s="80">
        <f>1547.5+458.071776</f>
        <v>2005.571776</v>
      </c>
      <c r="E11" s="83" t="s">
        <v>19</v>
      </c>
      <c r="F11" s="84">
        <v>48.27</v>
      </c>
    </row>
    <row r="12" ht="20.7" customHeight="1" spans="2:6">
      <c r="B12" s="82"/>
      <c r="C12" s="60" t="s">
        <v>217</v>
      </c>
      <c r="D12" s="84"/>
      <c r="E12" s="83" t="s">
        <v>20</v>
      </c>
      <c r="F12" s="84">
        <v>53.13</v>
      </c>
    </row>
    <row r="13" ht="20.7" customHeight="1" spans="2:6">
      <c r="B13" s="82"/>
      <c r="C13" s="60" t="s">
        <v>218</v>
      </c>
      <c r="D13" s="85"/>
      <c r="E13" s="60"/>
      <c r="F13" s="85"/>
    </row>
    <row r="14" ht="20.7" customHeight="1" spans="2:6">
      <c r="B14" s="82"/>
      <c r="C14" s="60" t="s">
        <v>219</v>
      </c>
      <c r="D14" s="85"/>
      <c r="E14" s="60"/>
      <c r="F14" s="85"/>
    </row>
    <row r="15" ht="20.7" customHeight="1" spans="2:6">
      <c r="B15" s="82"/>
      <c r="C15" s="60" t="s">
        <v>220</v>
      </c>
      <c r="D15" s="85"/>
      <c r="E15" s="60"/>
      <c r="F15" s="85"/>
    </row>
    <row r="16" ht="20.7" customHeight="1" spans="2:6">
      <c r="B16" s="82"/>
      <c r="C16" s="60" t="s">
        <v>221</v>
      </c>
      <c r="D16" s="85"/>
      <c r="E16" s="60"/>
      <c r="F16" s="85"/>
    </row>
  </sheetData>
  <mergeCells count="3">
    <mergeCell ref="C5:D5"/>
    <mergeCell ref="E5:F5"/>
    <mergeCell ref="C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B2" sqref="B2:M3"/>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35"/>
      <c r="B1" s="26" t="s">
        <v>222</v>
      </c>
    </row>
    <row r="2" ht="16.35" customHeight="1" spans="2:13">
      <c r="B2" s="62" t="s">
        <v>223</v>
      </c>
      <c r="C2" s="62"/>
      <c r="D2" s="62"/>
      <c r="E2" s="62"/>
      <c r="F2" s="62"/>
      <c r="G2" s="62"/>
      <c r="H2" s="62"/>
      <c r="I2" s="62"/>
      <c r="J2" s="62"/>
      <c r="K2" s="62"/>
      <c r="L2" s="62"/>
      <c r="M2" s="62"/>
    </row>
    <row r="3" ht="16.35" customHeight="1" spans="2:13">
      <c r="B3" s="62"/>
      <c r="C3" s="62"/>
      <c r="D3" s="62"/>
      <c r="E3" s="62"/>
      <c r="F3" s="62"/>
      <c r="G3" s="62"/>
      <c r="H3" s="62"/>
      <c r="I3" s="62"/>
      <c r="J3" s="62"/>
      <c r="K3" s="62"/>
      <c r="L3" s="62"/>
      <c r="M3" s="62"/>
    </row>
    <row r="4" ht="22.4" customHeight="1" spans="13:13">
      <c r="M4" s="75" t="s">
        <v>2</v>
      </c>
    </row>
    <row r="5" ht="36.2" customHeight="1" spans="2:13">
      <c r="B5" s="63" t="s">
        <v>224</v>
      </c>
      <c r="C5" s="63"/>
      <c r="D5" s="63" t="s">
        <v>109</v>
      </c>
      <c r="E5" s="64" t="s">
        <v>225</v>
      </c>
      <c r="F5" s="64" t="s">
        <v>226</v>
      </c>
      <c r="G5" s="64" t="s">
        <v>227</v>
      </c>
      <c r="H5" s="64" t="s">
        <v>228</v>
      </c>
      <c r="I5" s="64" t="s">
        <v>229</v>
      </c>
      <c r="J5" s="64" t="s">
        <v>230</v>
      </c>
      <c r="K5" s="64" t="s">
        <v>231</v>
      </c>
      <c r="L5" s="64" t="s">
        <v>232</v>
      </c>
      <c r="M5" s="64" t="s">
        <v>233</v>
      </c>
    </row>
    <row r="6" ht="30.15" customHeight="1" spans="2:13">
      <c r="B6" s="63" t="s">
        <v>108</v>
      </c>
      <c r="C6" s="63" t="s">
        <v>33</v>
      </c>
      <c r="D6" s="63"/>
      <c r="E6" s="64"/>
      <c r="F6" s="64"/>
      <c r="G6" s="64"/>
      <c r="H6" s="64"/>
      <c r="I6" s="64"/>
      <c r="J6" s="64"/>
      <c r="K6" s="64"/>
      <c r="L6" s="64"/>
      <c r="M6" s="64"/>
    </row>
    <row r="7" ht="20.7" customHeight="1" spans="2:13">
      <c r="B7" s="65" t="s">
        <v>7</v>
      </c>
      <c r="C7" s="65"/>
      <c r="D7" s="66">
        <f>39269.55+2739.149+255.335+458.071776</f>
        <v>42722.105776</v>
      </c>
      <c r="E7" s="66">
        <f>37722.05+2739.149+255.335</f>
        <v>40716.534</v>
      </c>
      <c r="F7" s="67"/>
      <c r="G7" s="67"/>
      <c r="H7" s="66">
        <f>1547.5+458.071776</f>
        <v>2005.571776</v>
      </c>
      <c r="I7" s="76"/>
      <c r="J7" s="76"/>
      <c r="K7" s="76"/>
      <c r="L7" s="76"/>
      <c r="M7" s="76"/>
    </row>
    <row r="8" ht="20.7" customHeight="1" spans="2:13">
      <c r="B8" s="68" t="s">
        <v>37</v>
      </c>
      <c r="C8" s="69" t="s">
        <v>14</v>
      </c>
      <c r="D8" s="70">
        <v>200</v>
      </c>
      <c r="E8" s="70">
        <v>200</v>
      </c>
      <c r="F8" s="70"/>
      <c r="G8" s="70"/>
      <c r="H8" s="70"/>
      <c r="I8" s="74"/>
      <c r="J8" s="74"/>
      <c r="K8" s="74"/>
      <c r="L8" s="74"/>
      <c r="M8" s="74"/>
    </row>
    <row r="9" ht="18.1" customHeight="1" spans="2:13">
      <c r="B9" s="71" t="s">
        <v>234</v>
      </c>
      <c r="C9" s="72" t="s">
        <v>235</v>
      </c>
      <c r="D9" s="70">
        <v>200</v>
      </c>
      <c r="E9" s="70">
        <v>200</v>
      </c>
      <c r="F9" s="70"/>
      <c r="G9" s="70"/>
      <c r="H9" s="70"/>
      <c r="I9" s="74"/>
      <c r="J9" s="74"/>
      <c r="K9" s="74"/>
      <c r="L9" s="74"/>
      <c r="M9" s="74"/>
    </row>
    <row r="10" ht="19.8" customHeight="1" spans="2:13">
      <c r="B10" s="71" t="s">
        <v>236</v>
      </c>
      <c r="C10" s="72" t="s">
        <v>237</v>
      </c>
      <c r="D10" s="70">
        <v>200</v>
      </c>
      <c r="E10" s="70">
        <v>200</v>
      </c>
      <c r="F10" s="70"/>
      <c r="G10" s="70"/>
      <c r="H10" s="70"/>
      <c r="I10" s="74"/>
      <c r="J10" s="74"/>
      <c r="K10" s="74"/>
      <c r="L10" s="74"/>
      <c r="M10" s="74"/>
    </row>
    <row r="11" ht="20.7" customHeight="1" spans="2:13">
      <c r="B11" s="68" t="s">
        <v>42</v>
      </c>
      <c r="C11" s="69" t="s">
        <v>16</v>
      </c>
      <c r="D11" s="73">
        <f>38881.2+2739.149+255.335+458.071776</f>
        <v>42333.755776</v>
      </c>
      <c r="E11" s="73">
        <f>37333.7+2739.149+255.335</f>
        <v>40328.184</v>
      </c>
      <c r="F11" s="70"/>
      <c r="G11" s="70"/>
      <c r="H11" s="73">
        <f>1547.5+458.071776</f>
        <v>2005.571776</v>
      </c>
      <c r="I11" s="74"/>
      <c r="J11" s="74"/>
      <c r="K11" s="74"/>
      <c r="L11" s="74"/>
      <c r="M11" s="74"/>
    </row>
    <row r="12" ht="18.1" customHeight="1" spans="2:13">
      <c r="B12" s="71" t="s">
        <v>238</v>
      </c>
      <c r="C12" s="72" t="s">
        <v>239</v>
      </c>
      <c r="D12" s="73">
        <f>18084.4+458.071776</f>
        <v>18542.471776</v>
      </c>
      <c r="E12" s="70">
        <v>16790.9</v>
      </c>
      <c r="F12" s="70"/>
      <c r="G12" s="70"/>
      <c r="H12" s="73">
        <f>1293.5+458.071776</f>
        <v>1751.571776</v>
      </c>
      <c r="I12" s="74"/>
      <c r="J12" s="74"/>
      <c r="K12" s="74"/>
      <c r="L12" s="74"/>
      <c r="M12" s="74"/>
    </row>
    <row r="13" ht="19.8" customHeight="1" spans="2:13">
      <c r="B13" s="71" t="s">
        <v>240</v>
      </c>
      <c r="C13" s="72" t="s">
        <v>241</v>
      </c>
      <c r="D13" s="70">
        <v>722.9</v>
      </c>
      <c r="E13" s="70">
        <v>722.9</v>
      </c>
      <c r="F13" s="70"/>
      <c r="G13" s="70"/>
      <c r="H13" s="70"/>
      <c r="I13" s="74"/>
      <c r="J13" s="74"/>
      <c r="K13" s="74"/>
      <c r="L13" s="74"/>
      <c r="M13" s="74"/>
    </row>
    <row r="14" ht="19.8" customHeight="1" spans="2:13">
      <c r="B14" s="71" t="s">
        <v>242</v>
      </c>
      <c r="C14" s="72" t="s">
        <v>237</v>
      </c>
      <c r="D14" s="70">
        <v>340</v>
      </c>
      <c r="E14" s="70">
        <v>340</v>
      </c>
      <c r="F14" s="70"/>
      <c r="G14" s="70"/>
      <c r="H14" s="70"/>
      <c r="I14" s="74"/>
      <c r="J14" s="74"/>
      <c r="K14" s="74"/>
      <c r="L14" s="74"/>
      <c r="M14" s="74"/>
    </row>
    <row r="15" ht="19.8" customHeight="1" spans="2:13">
      <c r="B15" s="71" t="s">
        <v>243</v>
      </c>
      <c r="C15" s="72" t="s">
        <v>244</v>
      </c>
      <c r="D15" s="73">
        <f>17021.5+458.071776</f>
        <v>17479.571776</v>
      </c>
      <c r="E15" s="70">
        <v>15728</v>
      </c>
      <c r="F15" s="70"/>
      <c r="G15" s="70"/>
      <c r="H15" s="73">
        <f>1293.5+458.071776</f>
        <v>1751.571776</v>
      </c>
      <c r="I15" s="74"/>
      <c r="J15" s="74"/>
      <c r="K15" s="74"/>
      <c r="L15" s="74"/>
      <c r="M15" s="74"/>
    </row>
    <row r="16" ht="18.1" customHeight="1" spans="2:13">
      <c r="B16" s="71" t="s">
        <v>245</v>
      </c>
      <c r="C16" s="72" t="s">
        <v>246</v>
      </c>
      <c r="D16" s="73">
        <f>15253.8+255.335</f>
        <v>15509.135</v>
      </c>
      <c r="E16" s="73">
        <f>15253.8+255.335</f>
        <v>15509.135</v>
      </c>
      <c r="F16" s="70"/>
      <c r="G16" s="70"/>
      <c r="H16" s="70"/>
      <c r="I16" s="74"/>
      <c r="J16" s="74"/>
      <c r="K16" s="74"/>
      <c r="L16" s="74"/>
      <c r="M16" s="74"/>
    </row>
    <row r="17" ht="19.8" customHeight="1" spans="2:13">
      <c r="B17" s="71" t="s">
        <v>247</v>
      </c>
      <c r="C17" s="72" t="s">
        <v>248</v>
      </c>
      <c r="D17" s="70">
        <v>4897.8</v>
      </c>
      <c r="E17" s="70">
        <v>4897.8</v>
      </c>
      <c r="F17" s="70"/>
      <c r="G17" s="70"/>
      <c r="H17" s="70"/>
      <c r="I17" s="74"/>
      <c r="J17" s="74"/>
      <c r="K17" s="74"/>
      <c r="L17" s="74"/>
      <c r="M17" s="74"/>
    </row>
    <row r="18" ht="19.8" customHeight="1" spans="2:13">
      <c r="B18" s="71" t="s">
        <v>249</v>
      </c>
      <c r="C18" s="72" t="s">
        <v>250</v>
      </c>
      <c r="D18" s="73">
        <f>1781+255.335</f>
        <v>2036.335</v>
      </c>
      <c r="E18" s="73">
        <f>1781+255.335</f>
        <v>2036.335</v>
      </c>
      <c r="F18" s="70"/>
      <c r="G18" s="70"/>
      <c r="H18" s="70"/>
      <c r="I18" s="74"/>
      <c r="J18" s="74"/>
      <c r="K18" s="74"/>
      <c r="L18" s="74"/>
      <c r="M18" s="74"/>
    </row>
    <row r="19" ht="19.8" customHeight="1" spans="2:13">
      <c r="B19" s="71" t="s">
        <v>251</v>
      </c>
      <c r="C19" s="72" t="s">
        <v>252</v>
      </c>
      <c r="D19" s="70">
        <v>8575</v>
      </c>
      <c r="E19" s="70">
        <v>8575</v>
      </c>
      <c r="F19" s="70"/>
      <c r="G19" s="70"/>
      <c r="H19" s="70"/>
      <c r="I19" s="74"/>
      <c r="J19" s="74"/>
      <c r="K19" s="74"/>
      <c r="L19" s="74"/>
      <c r="M19" s="74"/>
    </row>
    <row r="20" ht="18.1" customHeight="1" spans="2:13">
      <c r="B20" s="71" t="s">
        <v>253</v>
      </c>
      <c r="C20" s="72" t="s">
        <v>254</v>
      </c>
      <c r="D20" s="73">
        <f>1860+2739.149</f>
        <v>4599.149</v>
      </c>
      <c r="E20" s="73">
        <f>1606+2739.149</f>
        <v>4345.149</v>
      </c>
      <c r="F20" s="70"/>
      <c r="G20" s="70"/>
      <c r="H20" s="70">
        <v>254</v>
      </c>
      <c r="I20" s="74"/>
      <c r="J20" s="74"/>
      <c r="K20" s="74"/>
      <c r="L20" s="74"/>
      <c r="M20" s="74"/>
    </row>
    <row r="21" ht="19.8" customHeight="1" spans="2:13">
      <c r="B21" s="71" t="s">
        <v>255</v>
      </c>
      <c r="C21" s="72" t="s">
        <v>256</v>
      </c>
      <c r="D21" s="73">
        <f>1860+2739.149</f>
        <v>4599.149</v>
      </c>
      <c r="E21" s="73">
        <f>1606+2739.149</f>
        <v>4345.149</v>
      </c>
      <c r="F21" s="70"/>
      <c r="G21" s="70"/>
      <c r="H21" s="70">
        <v>254</v>
      </c>
      <c r="I21" s="74"/>
      <c r="J21" s="74"/>
      <c r="K21" s="74"/>
      <c r="L21" s="74"/>
      <c r="M21" s="74"/>
    </row>
    <row r="22" ht="18.1" customHeight="1" spans="2:13">
      <c r="B22" s="71" t="s">
        <v>257</v>
      </c>
      <c r="C22" s="72" t="s">
        <v>258</v>
      </c>
      <c r="D22" s="70">
        <v>165</v>
      </c>
      <c r="E22" s="70">
        <v>165</v>
      </c>
      <c r="F22" s="70"/>
      <c r="G22" s="70"/>
      <c r="H22" s="70"/>
      <c r="I22" s="74"/>
      <c r="J22" s="74"/>
      <c r="K22" s="74"/>
      <c r="L22" s="74"/>
      <c r="M22" s="74"/>
    </row>
    <row r="23" ht="19.8" customHeight="1" spans="2:13">
      <c r="B23" s="71" t="s">
        <v>259</v>
      </c>
      <c r="C23" s="72" t="s">
        <v>260</v>
      </c>
      <c r="D23" s="70">
        <v>165</v>
      </c>
      <c r="E23" s="70">
        <v>165</v>
      </c>
      <c r="F23" s="70"/>
      <c r="G23" s="70"/>
      <c r="H23" s="70"/>
      <c r="I23" s="74"/>
      <c r="J23" s="74"/>
      <c r="K23" s="74"/>
      <c r="L23" s="74"/>
      <c r="M23" s="74"/>
    </row>
    <row r="24" ht="18.1" customHeight="1" spans="2:13">
      <c r="B24" s="71" t="s">
        <v>261</v>
      </c>
      <c r="C24" s="72" t="s">
        <v>262</v>
      </c>
      <c r="D24" s="74">
        <v>118</v>
      </c>
      <c r="E24" s="74">
        <v>118</v>
      </c>
      <c r="F24" s="74"/>
      <c r="G24" s="74"/>
      <c r="H24" s="74"/>
      <c r="I24" s="74"/>
      <c r="J24" s="74"/>
      <c r="K24" s="74"/>
      <c r="L24" s="74"/>
      <c r="M24" s="74"/>
    </row>
    <row r="25" ht="19.8" customHeight="1" spans="2:13">
      <c r="B25" s="71" t="s">
        <v>263</v>
      </c>
      <c r="C25" s="72" t="s">
        <v>264</v>
      </c>
      <c r="D25" s="74">
        <v>118</v>
      </c>
      <c r="E25" s="74">
        <v>118</v>
      </c>
      <c r="F25" s="74"/>
      <c r="G25" s="74"/>
      <c r="H25" s="74"/>
      <c r="I25" s="74"/>
      <c r="J25" s="74"/>
      <c r="K25" s="74"/>
      <c r="L25" s="74"/>
      <c r="M25" s="74"/>
    </row>
    <row r="26" ht="18.1" customHeight="1" spans="2:13">
      <c r="B26" s="71" t="s">
        <v>265</v>
      </c>
      <c r="C26" s="72" t="s">
        <v>266</v>
      </c>
      <c r="D26" s="74">
        <v>3400</v>
      </c>
      <c r="E26" s="74">
        <v>3400</v>
      </c>
      <c r="F26" s="74"/>
      <c r="G26" s="74"/>
      <c r="H26" s="74"/>
      <c r="I26" s="74"/>
      <c r="J26" s="74"/>
      <c r="K26" s="74"/>
      <c r="L26" s="74"/>
      <c r="M26" s="74"/>
    </row>
    <row r="27" ht="19.8" customHeight="1" spans="2:13">
      <c r="B27" s="71" t="s">
        <v>267</v>
      </c>
      <c r="C27" s="72" t="s">
        <v>268</v>
      </c>
      <c r="D27" s="74">
        <v>3400</v>
      </c>
      <c r="E27" s="74">
        <v>3400</v>
      </c>
      <c r="F27" s="74"/>
      <c r="G27" s="74"/>
      <c r="H27" s="74"/>
      <c r="I27" s="74"/>
      <c r="J27" s="74"/>
      <c r="K27" s="74"/>
      <c r="L27" s="74"/>
      <c r="M27" s="74"/>
    </row>
    <row r="28" ht="20.7" customHeight="1" spans="2:13">
      <c r="B28" s="68" t="s">
        <v>78</v>
      </c>
      <c r="C28" s="69" t="s">
        <v>18</v>
      </c>
      <c r="D28" s="74">
        <v>86.95</v>
      </c>
      <c r="E28" s="74">
        <v>86.95</v>
      </c>
      <c r="F28" s="74"/>
      <c r="G28" s="74"/>
      <c r="H28" s="74"/>
      <c r="I28" s="74"/>
      <c r="J28" s="74"/>
      <c r="K28" s="74"/>
      <c r="L28" s="74"/>
      <c r="M28" s="74"/>
    </row>
    <row r="29" ht="18.1" customHeight="1" spans="2:13">
      <c r="B29" s="71" t="s">
        <v>269</v>
      </c>
      <c r="C29" s="72" t="s">
        <v>270</v>
      </c>
      <c r="D29" s="74">
        <v>86.95</v>
      </c>
      <c r="E29" s="74">
        <v>86.95</v>
      </c>
      <c r="F29" s="74"/>
      <c r="G29" s="74"/>
      <c r="H29" s="74"/>
      <c r="I29" s="74"/>
      <c r="J29" s="74"/>
      <c r="K29" s="74"/>
      <c r="L29" s="74"/>
      <c r="M29" s="74"/>
    </row>
    <row r="30" ht="19.8" customHeight="1" spans="2:13">
      <c r="B30" s="71" t="s">
        <v>271</v>
      </c>
      <c r="C30" s="72" t="s">
        <v>272</v>
      </c>
      <c r="D30" s="74">
        <v>56.82</v>
      </c>
      <c r="E30" s="74">
        <v>56.82</v>
      </c>
      <c r="F30" s="74"/>
      <c r="G30" s="74"/>
      <c r="H30" s="74"/>
      <c r="I30" s="74"/>
      <c r="J30" s="74"/>
      <c r="K30" s="74"/>
      <c r="L30" s="74"/>
      <c r="M30" s="74"/>
    </row>
    <row r="31" ht="19.8" customHeight="1" spans="2:13">
      <c r="B31" s="71" t="s">
        <v>273</v>
      </c>
      <c r="C31" s="72" t="s">
        <v>274</v>
      </c>
      <c r="D31" s="74">
        <v>28.41</v>
      </c>
      <c r="E31" s="74">
        <v>28.41</v>
      </c>
      <c r="F31" s="74"/>
      <c r="G31" s="74"/>
      <c r="H31" s="74"/>
      <c r="I31" s="74"/>
      <c r="J31" s="74"/>
      <c r="K31" s="74"/>
      <c r="L31" s="74"/>
      <c r="M31" s="74"/>
    </row>
    <row r="32" ht="19.8" customHeight="1" spans="2:13">
      <c r="B32" s="71" t="s">
        <v>275</v>
      </c>
      <c r="C32" s="72" t="s">
        <v>276</v>
      </c>
      <c r="D32" s="74">
        <v>1.73</v>
      </c>
      <c r="E32" s="74">
        <v>1.73</v>
      </c>
      <c r="F32" s="74"/>
      <c r="G32" s="74"/>
      <c r="H32" s="74"/>
      <c r="I32" s="74"/>
      <c r="J32" s="74"/>
      <c r="K32" s="74"/>
      <c r="L32" s="74"/>
      <c r="M32" s="74"/>
    </row>
    <row r="33" ht="20.7" customHeight="1" spans="2:13">
      <c r="B33" s="68" t="s">
        <v>87</v>
      </c>
      <c r="C33" s="69" t="s">
        <v>19</v>
      </c>
      <c r="D33" s="74">
        <v>48.27</v>
      </c>
      <c r="E33" s="74">
        <v>48.27</v>
      </c>
      <c r="F33" s="74"/>
      <c r="G33" s="74"/>
      <c r="H33" s="74"/>
      <c r="I33" s="74"/>
      <c r="J33" s="74"/>
      <c r="K33" s="74"/>
      <c r="L33" s="74"/>
      <c r="M33" s="74"/>
    </row>
    <row r="34" ht="18.1" customHeight="1" spans="2:13">
      <c r="B34" s="71" t="s">
        <v>277</v>
      </c>
      <c r="C34" s="72" t="s">
        <v>278</v>
      </c>
      <c r="D34" s="74">
        <v>48.27</v>
      </c>
      <c r="E34" s="74">
        <v>48.27</v>
      </c>
      <c r="F34" s="74"/>
      <c r="G34" s="74"/>
      <c r="H34" s="74"/>
      <c r="I34" s="74"/>
      <c r="J34" s="74"/>
      <c r="K34" s="74"/>
      <c r="L34" s="74"/>
      <c r="M34" s="74"/>
    </row>
    <row r="35" ht="19.8" customHeight="1" spans="2:13">
      <c r="B35" s="71" t="s">
        <v>279</v>
      </c>
      <c r="C35" s="72" t="s">
        <v>280</v>
      </c>
      <c r="D35" s="74">
        <v>30.18</v>
      </c>
      <c r="E35" s="74">
        <v>30.18</v>
      </c>
      <c r="F35" s="74"/>
      <c r="G35" s="74"/>
      <c r="H35" s="74"/>
      <c r="I35" s="74"/>
      <c r="J35" s="74"/>
      <c r="K35" s="74"/>
      <c r="L35" s="74"/>
      <c r="M35" s="74"/>
    </row>
    <row r="36" ht="19.8" customHeight="1" spans="2:13">
      <c r="B36" s="71" t="s">
        <v>281</v>
      </c>
      <c r="C36" s="72" t="s">
        <v>282</v>
      </c>
      <c r="D36" s="74">
        <v>12.76</v>
      </c>
      <c r="E36" s="74">
        <v>12.76</v>
      </c>
      <c r="F36" s="74"/>
      <c r="G36" s="74"/>
      <c r="H36" s="74"/>
      <c r="I36" s="74"/>
      <c r="J36" s="74"/>
      <c r="K36" s="74"/>
      <c r="L36" s="74"/>
      <c r="M36" s="74"/>
    </row>
    <row r="37" ht="19.8" customHeight="1" spans="2:13">
      <c r="B37" s="71" t="s">
        <v>283</v>
      </c>
      <c r="C37" s="72" t="s">
        <v>284</v>
      </c>
      <c r="D37" s="74">
        <v>5.33</v>
      </c>
      <c r="E37" s="74">
        <v>5.33</v>
      </c>
      <c r="F37" s="74"/>
      <c r="G37" s="74"/>
      <c r="H37" s="74"/>
      <c r="I37" s="74"/>
      <c r="J37" s="74"/>
      <c r="K37" s="74"/>
      <c r="L37" s="74"/>
      <c r="M37" s="74"/>
    </row>
    <row r="38" ht="20.7" customHeight="1" spans="2:13">
      <c r="B38" s="68" t="s">
        <v>96</v>
      </c>
      <c r="C38" s="69" t="s">
        <v>20</v>
      </c>
      <c r="D38" s="74">
        <v>53.13</v>
      </c>
      <c r="E38" s="74">
        <v>53.13</v>
      </c>
      <c r="F38" s="74"/>
      <c r="G38" s="74"/>
      <c r="H38" s="74"/>
      <c r="I38" s="74"/>
      <c r="J38" s="74"/>
      <c r="K38" s="74"/>
      <c r="L38" s="74"/>
      <c r="M38" s="74"/>
    </row>
    <row r="39" ht="18.1" customHeight="1" spans="2:13">
      <c r="B39" s="71" t="s">
        <v>285</v>
      </c>
      <c r="C39" s="72" t="s">
        <v>286</v>
      </c>
      <c r="D39" s="74">
        <v>53.13</v>
      </c>
      <c r="E39" s="74">
        <v>53.13</v>
      </c>
      <c r="F39" s="74"/>
      <c r="G39" s="74"/>
      <c r="H39" s="74"/>
      <c r="I39" s="74"/>
      <c r="J39" s="74"/>
      <c r="K39" s="74"/>
      <c r="L39" s="74"/>
      <c r="M39" s="74"/>
    </row>
    <row r="40" ht="19.8" customHeight="1" spans="2:13">
      <c r="B40" s="71" t="s">
        <v>287</v>
      </c>
      <c r="C40" s="72" t="s">
        <v>288</v>
      </c>
      <c r="D40" s="74">
        <v>49.14</v>
      </c>
      <c r="E40" s="74">
        <v>49.14</v>
      </c>
      <c r="F40" s="74"/>
      <c r="G40" s="74"/>
      <c r="H40" s="74"/>
      <c r="I40" s="74"/>
      <c r="J40" s="74"/>
      <c r="K40" s="74"/>
      <c r="L40" s="74"/>
      <c r="M40" s="74"/>
    </row>
    <row r="41" ht="19.8" customHeight="1" spans="2:13">
      <c r="B41" s="71" t="s">
        <v>289</v>
      </c>
      <c r="C41" s="72" t="s">
        <v>290</v>
      </c>
      <c r="D41" s="74">
        <v>3.98</v>
      </c>
      <c r="E41" s="74">
        <v>3.98</v>
      </c>
      <c r="F41" s="74"/>
      <c r="G41" s="74"/>
      <c r="H41" s="74"/>
      <c r="I41" s="74"/>
      <c r="J41" s="74"/>
      <c r="K41" s="74"/>
      <c r="L41" s="74"/>
      <c r="M41" s="74"/>
    </row>
  </sheetData>
  <mergeCells count="13">
    <mergeCell ref="B5:C5"/>
    <mergeCell ref="B7:C7"/>
    <mergeCell ref="D5:D6"/>
    <mergeCell ref="E5:E6"/>
    <mergeCell ref="F5:F6"/>
    <mergeCell ref="G5:G6"/>
    <mergeCell ref="H5:H6"/>
    <mergeCell ref="I5:I6"/>
    <mergeCell ref="J5:J6"/>
    <mergeCell ref="K5:K6"/>
    <mergeCell ref="L5:L6"/>
    <mergeCell ref="M5:M6"/>
    <mergeCell ref="B2:M3"/>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selection activeCell="A4" sqref="$A4:$XFD4"/>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35"/>
      <c r="B1" s="26" t="s">
        <v>291</v>
      </c>
    </row>
    <row r="2" ht="16.35" customHeight="1" spans="2:6">
      <c r="B2" s="54" t="s">
        <v>292</v>
      </c>
      <c r="C2" s="54"/>
      <c r="D2" s="54"/>
      <c r="E2" s="54"/>
      <c r="F2" s="54"/>
    </row>
    <row r="3" ht="16.35" customHeight="1" spans="2:6">
      <c r="B3" s="54"/>
      <c r="C3" s="54"/>
      <c r="D3" s="54"/>
      <c r="E3" s="54"/>
      <c r="F3" s="54"/>
    </row>
    <row r="4" ht="18.95" customHeight="1" spans="2:6">
      <c r="B4" s="55"/>
      <c r="C4" s="55"/>
      <c r="D4" s="55"/>
      <c r="E4" s="55"/>
      <c r="F4" s="56" t="s">
        <v>2</v>
      </c>
    </row>
    <row r="5" ht="31.9" customHeight="1" spans="2:6">
      <c r="B5" s="39" t="s">
        <v>108</v>
      </c>
      <c r="C5" s="39" t="s">
        <v>33</v>
      </c>
      <c r="D5" s="39" t="s">
        <v>109</v>
      </c>
      <c r="E5" s="39" t="s">
        <v>172</v>
      </c>
      <c r="F5" s="39" t="s">
        <v>293</v>
      </c>
    </row>
    <row r="6" ht="23.25" customHeight="1" spans="2:6">
      <c r="B6" s="57" t="s">
        <v>7</v>
      </c>
      <c r="C6" s="57"/>
      <c r="D6" s="41">
        <f>39269.55+2739.149+255.335+458.071776</f>
        <v>42722.105776</v>
      </c>
      <c r="E6" s="58">
        <v>911.25</v>
      </c>
      <c r="F6" s="41">
        <f>38358.3+2739.149+255.335+458.071776</f>
        <v>41810.855776</v>
      </c>
    </row>
    <row r="7" ht="21.55" customHeight="1" spans="2:6">
      <c r="B7" s="59" t="s">
        <v>37</v>
      </c>
      <c r="C7" s="60" t="s">
        <v>14</v>
      </c>
      <c r="D7" s="44">
        <v>200</v>
      </c>
      <c r="E7" s="44"/>
      <c r="F7" s="44">
        <v>200</v>
      </c>
    </row>
    <row r="8" ht="20.7" customHeight="1" spans="2:6">
      <c r="B8" s="52" t="s">
        <v>294</v>
      </c>
      <c r="C8" s="61" t="s">
        <v>295</v>
      </c>
      <c r="D8" s="44">
        <v>200</v>
      </c>
      <c r="E8" s="44"/>
      <c r="F8" s="44">
        <v>200</v>
      </c>
    </row>
    <row r="9" ht="20.7" customHeight="1" spans="2:6">
      <c r="B9" s="52" t="s">
        <v>296</v>
      </c>
      <c r="C9" s="61" t="s">
        <v>297</v>
      </c>
      <c r="D9" s="44">
        <v>200</v>
      </c>
      <c r="E9" s="44"/>
      <c r="F9" s="44">
        <v>200</v>
      </c>
    </row>
    <row r="10" ht="21.55" customHeight="1" spans="2:6">
      <c r="B10" s="59" t="s">
        <v>42</v>
      </c>
      <c r="C10" s="60" t="s">
        <v>16</v>
      </c>
      <c r="D10" s="43">
        <f>38881.2+2739.149+255.335+458.071776</f>
        <v>42333.755776</v>
      </c>
      <c r="E10" s="44">
        <v>722.9</v>
      </c>
      <c r="F10" s="43">
        <f>38158.3+2739.149+255.335+458.071776</f>
        <v>41610.855776</v>
      </c>
    </row>
    <row r="11" ht="20.7" customHeight="1" spans="2:6">
      <c r="B11" s="52" t="s">
        <v>298</v>
      </c>
      <c r="C11" s="61" t="s">
        <v>299</v>
      </c>
      <c r="D11" s="43">
        <f>18084.4+458.071776</f>
        <v>18542.471776</v>
      </c>
      <c r="E11" s="44">
        <v>722.9</v>
      </c>
      <c r="F11" s="43">
        <f>17361.5+458.071776</f>
        <v>17819.571776</v>
      </c>
    </row>
    <row r="12" ht="20.7" customHeight="1" spans="2:6">
      <c r="B12" s="52" t="s">
        <v>300</v>
      </c>
      <c r="C12" s="61" t="s">
        <v>301</v>
      </c>
      <c r="D12" s="44">
        <v>722.9</v>
      </c>
      <c r="E12" s="44">
        <v>722.9</v>
      </c>
      <c r="F12" s="44"/>
    </row>
    <row r="13" ht="20.7" customHeight="1" spans="2:6">
      <c r="B13" s="52" t="s">
        <v>302</v>
      </c>
      <c r="C13" s="61" t="s">
        <v>297</v>
      </c>
      <c r="D13" s="44">
        <v>340</v>
      </c>
      <c r="E13" s="44"/>
      <c r="F13" s="44">
        <v>340</v>
      </c>
    </row>
    <row r="14" ht="20.7" customHeight="1" spans="2:6">
      <c r="B14" s="52" t="s">
        <v>303</v>
      </c>
      <c r="C14" s="61" t="s">
        <v>304</v>
      </c>
      <c r="D14" s="43">
        <f>17021.5+458.071776</f>
        <v>17479.571776</v>
      </c>
      <c r="E14" s="44"/>
      <c r="F14" s="43">
        <f>17021.5+458.071776</f>
        <v>17479.571776</v>
      </c>
    </row>
    <row r="15" ht="20.7" customHeight="1" spans="2:6">
      <c r="B15" s="52" t="s">
        <v>305</v>
      </c>
      <c r="C15" s="61" t="s">
        <v>306</v>
      </c>
      <c r="D15" s="43">
        <f>15253.8+255.335</f>
        <v>15509.135</v>
      </c>
      <c r="E15" s="44"/>
      <c r="F15" s="43">
        <f>15253.8+255.335</f>
        <v>15509.135</v>
      </c>
    </row>
    <row r="16" ht="20.7" customHeight="1" spans="2:6">
      <c r="B16" s="52" t="s">
        <v>307</v>
      </c>
      <c r="C16" s="61" t="s">
        <v>308</v>
      </c>
      <c r="D16" s="44">
        <v>4897.8</v>
      </c>
      <c r="E16" s="44"/>
      <c r="F16" s="44">
        <v>4897.8</v>
      </c>
    </row>
    <row r="17" ht="20.7" customHeight="1" spans="2:6">
      <c r="B17" s="52" t="s">
        <v>309</v>
      </c>
      <c r="C17" s="61" t="s">
        <v>310</v>
      </c>
      <c r="D17" s="43">
        <f>1781+255.335</f>
        <v>2036.335</v>
      </c>
      <c r="E17" s="44"/>
      <c r="F17" s="43">
        <f>1781+255.335</f>
        <v>2036.335</v>
      </c>
    </row>
    <row r="18" ht="20.7" customHeight="1" spans="2:6">
      <c r="B18" s="52" t="s">
        <v>311</v>
      </c>
      <c r="C18" s="61" t="s">
        <v>312</v>
      </c>
      <c r="D18" s="44">
        <v>8575</v>
      </c>
      <c r="E18" s="44"/>
      <c r="F18" s="44">
        <v>8575</v>
      </c>
    </row>
    <row r="19" ht="20.7" customHeight="1" spans="2:6">
      <c r="B19" s="52" t="s">
        <v>313</v>
      </c>
      <c r="C19" s="61" t="s">
        <v>314</v>
      </c>
      <c r="D19" s="43">
        <f>1860+2739.149</f>
        <v>4599.149</v>
      </c>
      <c r="E19" s="44"/>
      <c r="F19" s="43">
        <f>1860+2739.149</f>
        <v>4599.149</v>
      </c>
    </row>
    <row r="20" ht="20.7" customHeight="1" spans="2:6">
      <c r="B20" s="52" t="s">
        <v>315</v>
      </c>
      <c r="C20" s="61" t="s">
        <v>316</v>
      </c>
      <c r="D20" s="43">
        <f>1860+2739.149</f>
        <v>4599.149</v>
      </c>
      <c r="E20" s="44"/>
      <c r="F20" s="43">
        <f>1860+2739.149</f>
        <v>4599.149</v>
      </c>
    </row>
    <row r="21" ht="20.7" customHeight="1" spans="2:6">
      <c r="B21" s="52" t="s">
        <v>317</v>
      </c>
      <c r="C21" s="61" t="s">
        <v>318</v>
      </c>
      <c r="D21" s="44">
        <v>165</v>
      </c>
      <c r="E21" s="44"/>
      <c r="F21" s="44">
        <v>165</v>
      </c>
    </row>
    <row r="22" ht="20.7" customHeight="1" spans="2:6">
      <c r="B22" s="52" t="s">
        <v>319</v>
      </c>
      <c r="C22" s="61" t="s">
        <v>320</v>
      </c>
      <c r="D22" s="53">
        <v>165</v>
      </c>
      <c r="E22" s="53"/>
      <c r="F22" s="53">
        <v>165</v>
      </c>
    </row>
    <row r="23" ht="20.7" customHeight="1" spans="2:6">
      <c r="B23" s="52" t="s">
        <v>321</v>
      </c>
      <c r="C23" s="61" t="s">
        <v>322</v>
      </c>
      <c r="D23" s="53">
        <v>118</v>
      </c>
      <c r="E23" s="53"/>
      <c r="F23" s="53">
        <v>118</v>
      </c>
    </row>
    <row r="24" ht="20.7" customHeight="1" spans="2:6">
      <c r="B24" s="52" t="s">
        <v>323</v>
      </c>
      <c r="C24" s="61" t="s">
        <v>324</v>
      </c>
      <c r="D24" s="53">
        <v>118</v>
      </c>
      <c r="E24" s="53"/>
      <c r="F24" s="53">
        <v>118</v>
      </c>
    </row>
    <row r="25" ht="20.7" customHeight="1" spans="2:6">
      <c r="B25" s="52" t="s">
        <v>325</v>
      </c>
      <c r="C25" s="61" t="s">
        <v>326</v>
      </c>
      <c r="D25" s="53">
        <v>3400</v>
      </c>
      <c r="E25" s="53"/>
      <c r="F25" s="53">
        <v>3400</v>
      </c>
    </row>
    <row r="26" ht="20.7" customHeight="1" spans="2:6">
      <c r="B26" s="52" t="s">
        <v>327</v>
      </c>
      <c r="C26" s="61" t="s">
        <v>328</v>
      </c>
      <c r="D26" s="53">
        <v>3400</v>
      </c>
      <c r="E26" s="53"/>
      <c r="F26" s="53">
        <v>3400</v>
      </c>
    </row>
    <row r="27" ht="21.55" customHeight="1" spans="2:6">
      <c r="B27" s="59" t="s">
        <v>78</v>
      </c>
      <c r="C27" s="60" t="s">
        <v>18</v>
      </c>
      <c r="D27" s="53">
        <v>86.95</v>
      </c>
      <c r="E27" s="53">
        <v>86.95</v>
      </c>
      <c r="F27" s="53"/>
    </row>
    <row r="28" ht="20.7" customHeight="1" spans="2:6">
      <c r="B28" s="52" t="s">
        <v>329</v>
      </c>
      <c r="C28" s="61" t="s">
        <v>330</v>
      </c>
      <c r="D28" s="53">
        <v>86.95</v>
      </c>
      <c r="E28" s="53">
        <v>86.95</v>
      </c>
      <c r="F28" s="53"/>
    </row>
    <row r="29" ht="20.7" customHeight="1" spans="2:6">
      <c r="B29" s="52" t="s">
        <v>331</v>
      </c>
      <c r="C29" s="61" t="s">
        <v>332</v>
      </c>
      <c r="D29" s="53">
        <v>56.82</v>
      </c>
      <c r="E29" s="53">
        <v>56.82</v>
      </c>
      <c r="F29" s="53"/>
    </row>
    <row r="30" ht="20.7" customHeight="1" spans="2:6">
      <c r="B30" s="52" t="s">
        <v>333</v>
      </c>
      <c r="C30" s="61" t="s">
        <v>334</v>
      </c>
      <c r="D30" s="53">
        <v>28.41</v>
      </c>
      <c r="E30" s="53">
        <v>28.41</v>
      </c>
      <c r="F30" s="53"/>
    </row>
    <row r="31" ht="20.7" customHeight="1" spans="2:6">
      <c r="B31" s="52" t="s">
        <v>335</v>
      </c>
      <c r="C31" s="61" t="s">
        <v>336</v>
      </c>
      <c r="D31" s="53">
        <v>1.73</v>
      </c>
      <c r="E31" s="53">
        <v>1.73</v>
      </c>
      <c r="F31" s="53"/>
    </row>
    <row r="32" ht="21.55" customHeight="1" spans="2:6">
      <c r="B32" s="59" t="s">
        <v>87</v>
      </c>
      <c r="C32" s="60" t="s">
        <v>19</v>
      </c>
      <c r="D32" s="53">
        <v>48.27</v>
      </c>
      <c r="E32" s="53">
        <v>48.27</v>
      </c>
      <c r="F32" s="53"/>
    </row>
    <row r="33" ht="20.7" customHeight="1" spans="2:6">
      <c r="B33" s="52" t="s">
        <v>337</v>
      </c>
      <c r="C33" s="61" t="s">
        <v>338</v>
      </c>
      <c r="D33" s="53">
        <v>48.27</v>
      </c>
      <c r="E33" s="53">
        <v>48.27</v>
      </c>
      <c r="F33" s="53"/>
    </row>
    <row r="34" ht="20.7" customHeight="1" spans="2:6">
      <c r="B34" s="52" t="s">
        <v>339</v>
      </c>
      <c r="C34" s="61" t="s">
        <v>340</v>
      </c>
      <c r="D34" s="53">
        <v>30.18</v>
      </c>
      <c r="E34" s="53">
        <v>30.18</v>
      </c>
      <c r="F34" s="53"/>
    </row>
    <row r="35" ht="20.7" customHeight="1" spans="2:6">
      <c r="B35" s="52" t="s">
        <v>341</v>
      </c>
      <c r="C35" s="61" t="s">
        <v>342</v>
      </c>
      <c r="D35" s="53">
        <v>12.76</v>
      </c>
      <c r="E35" s="53">
        <v>12.76</v>
      </c>
      <c r="F35" s="53"/>
    </row>
    <row r="36" ht="20.7" customHeight="1" spans="2:6">
      <c r="B36" s="52" t="s">
        <v>343</v>
      </c>
      <c r="C36" s="61" t="s">
        <v>344</v>
      </c>
      <c r="D36" s="53">
        <v>5.33</v>
      </c>
      <c r="E36" s="53">
        <v>5.33</v>
      </c>
      <c r="F36" s="53"/>
    </row>
    <row r="37" ht="21.55" customHeight="1" spans="2:6">
      <c r="B37" s="59" t="s">
        <v>96</v>
      </c>
      <c r="C37" s="60" t="s">
        <v>20</v>
      </c>
      <c r="D37" s="53">
        <v>53.13</v>
      </c>
      <c r="E37" s="53">
        <v>53.13</v>
      </c>
      <c r="F37" s="53"/>
    </row>
    <row r="38" ht="20.7" customHeight="1" spans="2:6">
      <c r="B38" s="52" t="s">
        <v>345</v>
      </c>
      <c r="C38" s="61" t="s">
        <v>346</v>
      </c>
      <c r="D38" s="53">
        <v>53.13</v>
      </c>
      <c r="E38" s="53">
        <v>53.13</v>
      </c>
      <c r="F38" s="53"/>
    </row>
    <row r="39" ht="20.7" customHeight="1" spans="2:6">
      <c r="B39" s="52" t="s">
        <v>347</v>
      </c>
      <c r="C39" s="61" t="s">
        <v>348</v>
      </c>
      <c r="D39" s="53">
        <v>49.14</v>
      </c>
      <c r="E39" s="53">
        <v>49.14</v>
      </c>
      <c r="F39" s="53"/>
    </row>
    <row r="40" ht="20.7" customHeight="1" spans="2:6">
      <c r="B40" s="52" t="s">
        <v>349</v>
      </c>
      <c r="C40" s="61" t="s">
        <v>350</v>
      </c>
      <c r="D40" s="53">
        <v>3.98</v>
      </c>
      <c r="E40" s="53">
        <v>3.98</v>
      </c>
      <c r="F40" s="53"/>
    </row>
  </sheetData>
  <mergeCells count="2">
    <mergeCell ref="B6:C6"/>
    <mergeCell ref="B2:F3"/>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cp:lastModifiedBy>
  <dcterms:created xsi:type="dcterms:W3CDTF">2025-01-20T01:36:00Z</dcterms:created>
  <dcterms:modified xsi:type="dcterms:W3CDTF">2025-01-20T09:55:15Z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3864D8D1B29C4863A0D5416007C78230_12</vt:lpwstr>
  </property>
  <property fmtid="{D5CDD505-2E9C-101B-9397-08002B2CF9AE}" pid="3" name="KSOProductBuildVer">
    <vt:lpwstr>2052-12.1.0.19770</vt:lpwstr>
  </property>
</Properties>
</file>