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50区教委）2024年预算公开\250区教委\"/>
    </mc:Choice>
  </mc:AlternateContent>
  <bookViews>
    <workbookView xWindow="0" yWindow="0" windowWidth="21600" windowHeight="967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7" r:id="rId12"/>
    <sheet name="表十三" sheetId="16" r:id="rId13"/>
    <sheet name="表十四" sheetId="19" r:id="rId14"/>
  </sheets>
  <definedNames>
    <definedName name="_xlnm._FilterDatabase" localSheetId="8" hidden="1">表九!$A$5:$E$52</definedName>
    <definedName name="_xlnm._FilterDatabase" localSheetId="11" hidden="1">表十二!$A$5:$Y$106</definedName>
    <definedName name="_xlnm.Print_Titles" localSheetId="7">表八!$1:$6</definedName>
    <definedName name="_xlnm.Print_Titles" localSheetId="1">表二!$1:$6</definedName>
    <definedName name="_xlnm.Print_Titles" localSheetId="8">表九!$1:$5</definedName>
    <definedName name="_xlnm.Print_Titles" localSheetId="2">表三!$1:$7</definedName>
    <definedName name="_xlnm.Print_Titles" localSheetId="11">表十二!$1:$5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C20" i="12"/>
  <c r="C18" i="12"/>
  <c r="C14" i="12"/>
  <c r="C8" i="12"/>
  <c r="C7" i="12"/>
  <c r="C30" i="11"/>
  <c r="C7" i="11"/>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E15" i="10"/>
  <c r="D15" i="10"/>
  <c r="C15" i="10"/>
  <c r="E14" i="10"/>
  <c r="D14" i="10"/>
  <c r="C14" i="10"/>
  <c r="C13" i="10"/>
  <c r="E12" i="10"/>
  <c r="D12" i="10"/>
  <c r="C12" i="10"/>
  <c r="C11" i="10"/>
  <c r="C10" i="10"/>
  <c r="C9" i="10"/>
  <c r="C8" i="10"/>
  <c r="E7" i="10"/>
  <c r="D7" i="10"/>
  <c r="C7" i="10"/>
  <c r="E6" i="10"/>
  <c r="D6" i="10"/>
  <c r="C6" i="10"/>
  <c r="G13" i="9"/>
  <c r="B10" i="8"/>
  <c r="D7" i="8"/>
  <c r="D6" i="8"/>
  <c r="B6" i="8"/>
  <c r="C22" i="5"/>
  <c r="C21" i="5"/>
  <c r="C7"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D14" i="4"/>
  <c r="C14" i="4"/>
  <c r="C13" i="4"/>
  <c r="C12" i="4"/>
  <c r="D11" i="4"/>
  <c r="C11" i="4"/>
  <c r="D10" i="4"/>
  <c r="C10" i="4"/>
  <c r="D9" i="4"/>
  <c r="C9" i="4"/>
  <c r="D8" i="4"/>
  <c r="C8" i="4"/>
  <c r="E16" i="3"/>
  <c r="D16" i="3"/>
  <c r="E15" i="3"/>
  <c r="D15" i="3"/>
  <c r="E13" i="3"/>
  <c r="D13" i="3"/>
  <c r="E8" i="3"/>
  <c r="D8" i="3"/>
  <c r="E7" i="3"/>
  <c r="D7" i="3"/>
  <c r="F18" i="2"/>
  <c r="E18" i="2"/>
  <c r="D18" i="2"/>
  <c r="B18" i="2"/>
  <c r="B13" i="2"/>
  <c r="D11" i="2"/>
  <c r="D10" i="2"/>
  <c r="D9" i="2"/>
  <c r="D8" i="2"/>
  <c r="D7" i="2"/>
  <c r="F6" i="2"/>
  <c r="E6" i="2"/>
  <c r="D6" i="2"/>
</calcChain>
</file>

<file path=xl/sharedStrings.xml><?xml version="1.0" encoding="utf-8"?>
<sst xmlns="http://schemas.openxmlformats.org/spreadsheetml/2006/main" count="2859" uniqueCount="810">
  <si>
    <t>附表1</t>
  </si>
  <si>
    <t>2024年重庆市九龙坡区教育委员会财政拨款收支总表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</si>
  <si>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</si>
  <si>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</si>
  <si>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</si>
  <si>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</si>
  <si>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</si>
  <si>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</si>
  <si>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</si>
  <si>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</si>
  <si>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</si>
  <si>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</si>
  <si>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</si>
  <si>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</si>
  <si>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</si>
  <si>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</si>
  <si>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</si>
  <si>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</si>
  <si>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</si>
  <si>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</si>
  <si>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其他支出</t>
  </si>
  <si>
    <t>二、上年结转</t>
  </si>
  <si>
    <t>二、结转下年</t>
  </si>
  <si>
    <t>一般公共预算拨款</t>
  </si>
  <si>
    <t>政府性基金预算拨款</t>
  </si>
  <si>
    <t>国有资本经营收入</t>
  </si>
  <si>
    <t>收入合计</t>
  </si>
  <si>
    <t>支出合计</t>
  </si>
  <si>
    <t>附表2</t>
  </si>
  <si>
    <t>2024年重庆市九龙坡区教育委员会一般公共预算财政拨款支出预算表</t>
  </si>
  <si>
    <t>功能分类科目</t>
  </si>
  <si>
    <t>2024年预算数</t>
  </si>
  <si>
    <t xml:space="preserve"> 科目编码</t>
  </si>
  <si>
    <t>科目名称</t>
  </si>
  <si>
    <t>小计</t>
  </si>
  <si>
    <t xml:space="preserve">基本支出 </t>
  </si>
  <si>
    <t xml:space="preserve">项目支出 </t>
  </si>
  <si>
    <t>205</t>
  </si>
  <si>
    <r>
      <rPr>
        <sz val="10"/>
        <color rgb="FF000000"/>
        <rFont val="方正仿宋_GBK"/>
        <family val="4"/>
        <charset val="134"/>
      </rPr>
      <t> 20501</t>
    </r>
  </si>
  <si>
    <r>
      <rPr>
        <sz val="10"/>
        <color rgb="FF000000"/>
        <rFont val="方正仿宋_GBK"/>
        <family val="4"/>
        <charset val="134"/>
      </rPr>
      <t> 教育管理事务</t>
    </r>
  </si>
  <si>
    <r>
      <rPr>
        <sz val="10"/>
        <color rgb="FF000000"/>
        <rFont val="方正仿宋_GBK"/>
        <family val="4"/>
        <charset val="134"/>
      </rPr>
      <t>  2050101</t>
    </r>
  </si>
  <si>
    <r>
      <rPr>
        <sz val="10"/>
        <color rgb="FF000000"/>
        <rFont val="方正仿宋_GBK"/>
        <family val="4"/>
        <charset val="134"/>
      </rPr>
      <t>  行政运行</t>
    </r>
  </si>
  <si>
    <r>
      <rPr>
        <sz val="10"/>
        <color rgb="FF000000"/>
        <rFont val="方正仿宋_GBK"/>
        <family val="4"/>
        <charset val="134"/>
      </rPr>
      <t>  2050102</t>
    </r>
  </si>
  <si>
    <r>
      <rPr>
        <sz val="10"/>
        <color rgb="FF000000"/>
        <rFont val="方正仿宋_GBK"/>
        <family val="4"/>
        <charset val="134"/>
      </rPr>
      <t>  一般行政管理事务</t>
    </r>
  </si>
  <si>
    <r>
      <rPr>
        <sz val="10"/>
        <color rgb="FF000000"/>
        <rFont val="方正仿宋_GBK"/>
        <family val="4"/>
        <charset val="134"/>
      </rPr>
      <t>  2050199</t>
    </r>
  </si>
  <si>
    <r>
      <rPr>
        <sz val="10"/>
        <color rgb="FF000000"/>
        <rFont val="方正仿宋_GBK"/>
        <family val="4"/>
        <charset val="134"/>
      </rPr>
      <t>  其他教育管理事务支出</t>
    </r>
  </si>
  <si>
    <r>
      <rPr>
        <sz val="10"/>
        <color rgb="FF000000"/>
        <rFont val="方正仿宋_GBK"/>
        <family val="4"/>
        <charset val="134"/>
      </rPr>
      <t> 20502</t>
    </r>
  </si>
  <si>
    <r>
      <rPr>
        <sz val="10"/>
        <color rgb="FF000000"/>
        <rFont val="方正仿宋_GBK"/>
        <family val="4"/>
        <charset val="134"/>
      </rPr>
      <t> 普通教育</t>
    </r>
  </si>
  <si>
    <r>
      <rPr>
        <sz val="10"/>
        <color rgb="FF000000"/>
        <rFont val="方正仿宋_GBK"/>
        <family val="4"/>
        <charset val="134"/>
      </rPr>
      <t>  2050201</t>
    </r>
  </si>
  <si>
    <r>
      <rPr>
        <sz val="10"/>
        <color rgb="FF000000"/>
        <rFont val="方正仿宋_GBK"/>
        <family val="4"/>
        <charset val="134"/>
      </rPr>
      <t>  学前教育</t>
    </r>
  </si>
  <si>
    <r>
      <rPr>
        <sz val="10"/>
        <color rgb="FF000000"/>
        <rFont val="方正仿宋_GBK"/>
        <family val="4"/>
        <charset val="134"/>
      </rPr>
      <t>  2050202</t>
    </r>
  </si>
  <si>
    <r>
      <rPr>
        <sz val="10"/>
        <color rgb="FF000000"/>
        <rFont val="方正仿宋_GBK"/>
        <family val="4"/>
        <charset val="134"/>
      </rPr>
      <t>  小学教育</t>
    </r>
  </si>
  <si>
    <r>
      <rPr>
        <sz val="10"/>
        <color rgb="FF000000"/>
        <rFont val="方正仿宋_GBK"/>
        <family val="4"/>
        <charset val="134"/>
      </rPr>
      <t>  2050203</t>
    </r>
  </si>
  <si>
    <r>
      <rPr>
        <sz val="10"/>
        <color rgb="FF000000"/>
        <rFont val="方正仿宋_GBK"/>
        <family val="4"/>
        <charset val="134"/>
      </rPr>
      <t>  初中教育</t>
    </r>
  </si>
  <si>
    <r>
      <rPr>
        <sz val="10"/>
        <color rgb="FF000000"/>
        <rFont val="方正仿宋_GBK"/>
        <family val="4"/>
        <charset val="134"/>
      </rPr>
      <t>  2050204</t>
    </r>
  </si>
  <si>
    <r>
      <rPr>
        <sz val="10"/>
        <color rgb="FF000000"/>
        <rFont val="方正仿宋_GBK"/>
        <family val="4"/>
        <charset val="134"/>
      </rPr>
      <t>  高中教育</t>
    </r>
  </si>
  <si>
    <r>
      <rPr>
        <sz val="10"/>
        <color rgb="FF000000"/>
        <rFont val="方正仿宋_GBK"/>
        <family val="4"/>
        <charset val="134"/>
      </rPr>
      <t>  2050299</t>
    </r>
  </si>
  <si>
    <r>
      <rPr>
        <sz val="10"/>
        <color rgb="FF000000"/>
        <rFont val="方正仿宋_GBK"/>
        <family val="4"/>
        <charset val="134"/>
      </rPr>
      <t>  其他普通教育支出</t>
    </r>
  </si>
  <si>
    <r>
      <rPr>
        <sz val="10"/>
        <color rgb="FF000000"/>
        <rFont val="方正仿宋_GBK"/>
        <family val="4"/>
        <charset val="134"/>
      </rPr>
      <t> 20503</t>
    </r>
  </si>
  <si>
    <r>
      <rPr>
        <sz val="10"/>
        <color rgb="FF000000"/>
        <rFont val="方正仿宋_GBK"/>
        <family val="4"/>
        <charset val="134"/>
      </rPr>
      <t> 职业教育</t>
    </r>
  </si>
  <si>
    <r>
      <rPr>
        <sz val="10"/>
        <color rgb="FF000000"/>
        <rFont val="方正仿宋_GBK"/>
        <family val="4"/>
        <charset val="134"/>
      </rPr>
      <t>  2050302</t>
    </r>
  </si>
  <si>
    <r>
      <rPr>
        <sz val="10"/>
        <color rgb="FF000000"/>
        <rFont val="方正仿宋_GBK"/>
        <family val="4"/>
        <charset val="134"/>
      </rPr>
      <t>  中等职业教育</t>
    </r>
  </si>
  <si>
    <r>
      <rPr>
        <sz val="10"/>
        <color rgb="FF000000"/>
        <rFont val="方正仿宋_GBK"/>
        <family val="4"/>
        <charset val="134"/>
      </rPr>
      <t> 20504</t>
    </r>
  </si>
  <si>
    <r>
      <rPr>
        <sz val="10"/>
        <color rgb="FF000000"/>
        <rFont val="方正仿宋_GBK"/>
        <family val="4"/>
        <charset val="134"/>
      </rPr>
      <t> 成人教育</t>
    </r>
  </si>
  <si>
    <r>
      <rPr>
        <sz val="10"/>
        <color rgb="FF000000"/>
        <rFont val="方正仿宋_GBK"/>
        <family val="4"/>
        <charset val="134"/>
      </rPr>
      <t>  2050404</t>
    </r>
  </si>
  <si>
    <r>
      <rPr>
        <sz val="10"/>
        <color rgb="FF000000"/>
        <rFont val="方正仿宋_GBK"/>
        <family val="4"/>
        <charset val="134"/>
      </rPr>
      <t>  成人广播电视教育</t>
    </r>
  </si>
  <si>
    <r>
      <rPr>
        <sz val="10"/>
        <color rgb="FF000000"/>
        <rFont val="方正仿宋_GBK"/>
        <family val="4"/>
        <charset val="134"/>
      </rPr>
      <t>  2050499</t>
    </r>
  </si>
  <si>
    <r>
      <rPr>
        <sz val="10"/>
        <color rgb="FF000000"/>
        <rFont val="方正仿宋_GBK"/>
        <family val="4"/>
        <charset val="134"/>
      </rPr>
      <t>  其他成人教育支出</t>
    </r>
  </si>
  <si>
    <r>
      <rPr>
        <sz val="10"/>
        <color rgb="FF000000"/>
        <rFont val="方正仿宋_GBK"/>
        <family val="4"/>
        <charset val="134"/>
      </rPr>
      <t> 20507</t>
    </r>
  </si>
  <si>
    <r>
      <rPr>
        <sz val="10"/>
        <color rgb="FF000000"/>
        <rFont val="方正仿宋_GBK"/>
        <family val="4"/>
        <charset val="134"/>
      </rPr>
      <t> 特殊教育</t>
    </r>
  </si>
  <si>
    <r>
      <rPr>
        <sz val="10"/>
        <color rgb="FF000000"/>
        <rFont val="方正仿宋_GBK"/>
        <family val="4"/>
        <charset val="134"/>
      </rPr>
      <t>  2050701</t>
    </r>
  </si>
  <si>
    <r>
      <rPr>
        <sz val="10"/>
        <color rgb="FF000000"/>
        <rFont val="方正仿宋_GBK"/>
        <family val="4"/>
        <charset val="134"/>
      </rPr>
      <t>  特殊学校教育</t>
    </r>
  </si>
  <si>
    <r>
      <rPr>
        <sz val="10"/>
        <color rgb="FF000000"/>
        <rFont val="方正仿宋_GBK"/>
        <family val="4"/>
        <charset val="134"/>
      </rPr>
      <t>  2050799</t>
    </r>
  </si>
  <si>
    <r>
      <rPr>
        <sz val="10"/>
        <color rgb="FF000000"/>
        <rFont val="方正仿宋_GBK"/>
        <family val="4"/>
        <charset val="134"/>
      </rPr>
      <t>  其他特殊教育支出</t>
    </r>
  </si>
  <si>
    <r>
      <rPr>
        <sz val="10"/>
        <color rgb="FF000000"/>
        <rFont val="方正仿宋_GBK"/>
        <family val="4"/>
        <charset val="134"/>
      </rPr>
      <t> 20508</t>
    </r>
  </si>
  <si>
    <r>
      <rPr>
        <sz val="10"/>
        <color rgb="FF000000"/>
        <rFont val="方正仿宋_GBK"/>
        <family val="4"/>
        <charset val="134"/>
      </rPr>
      <t> 进修及培训</t>
    </r>
  </si>
  <si>
    <r>
      <rPr>
        <sz val="10"/>
        <color rgb="FF000000"/>
        <rFont val="方正仿宋_GBK"/>
        <family val="4"/>
        <charset val="134"/>
      </rPr>
      <t>  2050801</t>
    </r>
  </si>
  <si>
    <r>
      <rPr>
        <sz val="10"/>
        <color rgb="FF000000"/>
        <rFont val="方正仿宋_GBK"/>
        <family val="4"/>
        <charset val="134"/>
      </rPr>
      <t>  教师进修</t>
    </r>
  </si>
  <si>
    <r>
      <rPr>
        <sz val="10"/>
        <color rgb="FF000000"/>
        <rFont val="方正仿宋_GBK"/>
        <family val="4"/>
        <charset val="134"/>
      </rPr>
      <t>  2050899</t>
    </r>
  </si>
  <si>
    <r>
      <rPr>
        <sz val="10"/>
        <color rgb="FF000000"/>
        <rFont val="方正仿宋_GBK"/>
        <family val="4"/>
        <charset val="134"/>
      </rPr>
      <t>  其他进修及培训</t>
    </r>
  </si>
  <si>
    <r>
      <rPr>
        <sz val="10"/>
        <color rgb="FF000000"/>
        <rFont val="方正仿宋_GBK"/>
        <family val="4"/>
        <charset val="134"/>
      </rPr>
      <t> 20509</t>
    </r>
  </si>
  <si>
    <r>
      <rPr>
        <sz val="10"/>
        <color rgb="FF000000"/>
        <rFont val="方正仿宋_GBK"/>
        <family val="4"/>
        <charset val="134"/>
      </rPr>
      <t> 教育费附加安排的支出</t>
    </r>
  </si>
  <si>
    <r>
      <rPr>
        <sz val="10"/>
        <color rgb="FF000000"/>
        <rFont val="方正仿宋_GBK"/>
        <family val="4"/>
        <charset val="134"/>
      </rPr>
      <t>  2050903</t>
    </r>
  </si>
  <si>
    <r>
      <rPr>
        <sz val="10"/>
        <color rgb="FF000000"/>
        <rFont val="方正仿宋_GBK"/>
        <family val="4"/>
        <charset val="134"/>
      </rPr>
      <t>  城市中小学校舍建设</t>
    </r>
  </si>
  <si>
    <r>
      <rPr>
        <sz val="10"/>
        <color rgb="FF000000"/>
        <rFont val="方正仿宋_GBK"/>
        <family val="4"/>
        <charset val="134"/>
      </rPr>
      <t>  2050904</t>
    </r>
  </si>
  <si>
    <r>
      <rPr>
        <sz val="10"/>
        <color rgb="FF000000"/>
        <rFont val="方正仿宋_GBK"/>
        <family val="4"/>
        <charset val="134"/>
      </rPr>
      <t>  城市中小学教学设施</t>
    </r>
  </si>
  <si>
    <r>
      <rPr>
        <sz val="10"/>
        <color rgb="FF000000"/>
        <rFont val="方正仿宋_GBK"/>
        <family val="4"/>
        <charset val="134"/>
      </rPr>
      <t>  2050905</t>
    </r>
  </si>
  <si>
    <r>
      <rPr>
        <sz val="10"/>
        <color rgb="FF000000"/>
        <rFont val="方正仿宋_GBK"/>
        <family val="4"/>
        <charset val="134"/>
      </rPr>
      <t>  中等职业学校教学设施</t>
    </r>
  </si>
  <si>
    <r>
      <rPr>
        <sz val="10"/>
        <color rgb="FF000000"/>
        <rFont val="方正仿宋_GBK"/>
        <family val="4"/>
        <charset val="134"/>
      </rPr>
      <t>  2050999</t>
    </r>
  </si>
  <si>
    <r>
      <rPr>
        <sz val="10"/>
        <color rgb="FF000000"/>
        <rFont val="方正仿宋_GBK"/>
        <family val="4"/>
        <charset val="134"/>
      </rPr>
      <t>  其他教育费附加安排的支出</t>
    </r>
  </si>
  <si>
    <r>
      <rPr>
        <sz val="10"/>
        <color rgb="FF000000"/>
        <rFont val="方正仿宋_GBK"/>
        <family val="4"/>
        <charset val="134"/>
      </rPr>
      <t> 20599</t>
    </r>
  </si>
  <si>
    <r>
      <rPr>
        <sz val="10"/>
        <color rgb="FF000000"/>
        <rFont val="方正仿宋_GBK"/>
        <family val="4"/>
        <charset val="134"/>
      </rPr>
      <t> 其他教育支出</t>
    </r>
  </si>
  <si>
    <r>
      <rPr>
        <sz val="10"/>
        <color rgb="FF000000"/>
        <rFont val="方正仿宋_GBK"/>
        <family val="4"/>
        <charset val="134"/>
      </rPr>
      <t>  2059999</t>
    </r>
  </si>
  <si>
    <r>
      <rPr>
        <sz val="10"/>
        <color rgb="FF000000"/>
        <rFont val="方正仿宋_GBK"/>
        <family val="4"/>
        <charset val="134"/>
      </rPr>
      <t>  其他教育支出</t>
    </r>
  </si>
  <si>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</si>
  <si>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</si>
  <si>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</si>
  <si>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2080502</t>
    </r>
  </si>
  <si>
    <r>
      <rPr>
        <sz val="10"/>
        <color rgb="FF000000"/>
        <rFont val="方正仿宋_GBK"/>
        <family val="4"/>
        <charset val="134"/>
      </rPr>
      <t>  事业单位离退休</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</si>
  <si>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</si>
  <si>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</si>
  <si>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</si>
  <si>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</si>
  <si>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</si>
  <si>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</si>
  <si>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</si>
  <si>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</si>
  <si>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</si>
  <si>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2101101</t>
    </r>
  </si>
  <si>
    <r>
      <rPr>
        <sz val="10"/>
        <color rgb="FF000000"/>
        <rFont val="方正仿宋_GBK"/>
        <family val="4"/>
        <charset val="134"/>
      </rPr>
      <t>  行政单位医疗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</si>
  <si>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</si>
  <si>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</si>
  <si>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2101103</t>
    </r>
  </si>
  <si>
    <r>
      <rPr>
        <sz val="10"/>
        <color rgb="FF000000"/>
        <rFont val="方正仿宋_GBK"/>
        <family val="4"/>
        <charset val="134"/>
      </rPr>
      <t>  公务员医疗补助</t>
    </r>
  </si>
  <si>
    <r>
      <rPr>
        <sz val="10"/>
        <color rgb="FF000000"/>
        <rFont val="方正仿宋_GBK"/>
        <family val="4"/>
        <charset val="134"/>
      </rPr>
      <t>  2101199</t>
    </r>
  </si>
  <si>
    <r>
      <rPr>
        <sz val="10"/>
        <color rgb="FF000000"/>
        <rFont val="方正仿宋_GBK"/>
        <family val="4"/>
        <charset val="134"/>
      </rPr>
      <t>  其他行政事业单位医疗支出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</si>
  <si>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</si>
  <si>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</si>
  <si>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</si>
  <si>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</si>
  <si>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</si>
  <si>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2210203</t>
    </r>
  </si>
  <si>
    <r>
      <rPr>
        <sz val="10"/>
        <color rgb="FF000000"/>
        <rFont val="方正仿宋_GBK"/>
        <family val="4"/>
        <charset val="134"/>
      </rPr>
      <t>  购房补贴</t>
    </r>
  </si>
  <si>
    <t>附表3</t>
  </si>
  <si>
    <t>2024年重庆市九龙坡区教育委员会一般公共预算财政拨款基本支出预算表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</si>
  <si>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</si>
  <si>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</si>
  <si>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</si>
  <si>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</si>
  <si>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</si>
  <si>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</si>
  <si>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</si>
  <si>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</si>
  <si>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</si>
  <si>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</si>
  <si>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</si>
  <si>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</si>
  <si>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</si>
  <si>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30103</t>
    </r>
  </si>
  <si>
    <r>
      <rPr>
        <sz val="10"/>
        <color rgb="FF000000"/>
        <rFont val="方正仿宋_GBK"/>
        <family val="4"/>
        <charset val="134"/>
      </rPr>
      <t> 奖金</t>
    </r>
  </si>
  <si>
    <r>
      <rPr>
        <sz val="10"/>
        <color rgb="FF000000"/>
        <rFont val="方正仿宋_GBK"/>
        <family val="4"/>
        <charset val="134"/>
      </rPr>
      <t> 30106</t>
    </r>
  </si>
  <si>
    <r>
      <rPr>
        <sz val="10"/>
        <color rgb="FF000000"/>
        <rFont val="方正仿宋_GBK"/>
        <family val="4"/>
        <charset val="134"/>
      </rPr>
      <t> 伙食补助费</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</si>
  <si>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</si>
  <si>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</si>
  <si>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</si>
  <si>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</si>
  <si>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</si>
  <si>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</si>
  <si>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</si>
  <si>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</si>
  <si>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30111</t>
    </r>
  </si>
  <si>
    <r>
      <rPr>
        <sz val="10"/>
        <color rgb="FF000000"/>
        <rFont val="方正仿宋_GBK"/>
        <family val="4"/>
        <charset val="134"/>
      </rPr>
      <t> 公务员医疗补助缴费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</si>
  <si>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</si>
  <si>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</si>
  <si>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</si>
  <si>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</si>
  <si>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</si>
  <si>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</si>
  <si>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r>
      <rPr>
        <sz val="10"/>
        <color rgb="FF000000"/>
        <rFont val="方正仿宋_GBK"/>
        <family val="4"/>
        <charset val="134"/>
      </rPr>
      <t> 30199</t>
    </r>
  </si>
  <si>
    <r>
      <rPr>
        <sz val="10"/>
        <color rgb="FF000000"/>
        <rFont val="方正仿宋_GBK"/>
        <family val="4"/>
        <charset val="134"/>
      </rPr>
      <t> 其他工资福利支出</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</si>
  <si>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</si>
  <si>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</si>
  <si>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</si>
  <si>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</si>
  <si>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30202</t>
    </r>
  </si>
  <si>
    <r>
      <rPr>
        <sz val="10"/>
        <color rgb="FF000000"/>
        <rFont val="方正仿宋_GBK"/>
        <family val="4"/>
        <charset val="134"/>
      </rPr>
      <t> 印刷费</t>
    </r>
  </si>
  <si>
    <r>
      <rPr>
        <sz val="10"/>
        <color rgb="FF000000"/>
        <rFont val="方正仿宋_GBK"/>
        <family val="4"/>
        <charset val="134"/>
      </rPr>
      <t> 30203</t>
    </r>
  </si>
  <si>
    <r>
      <rPr>
        <sz val="10"/>
        <color rgb="FF000000"/>
        <rFont val="方正仿宋_GBK"/>
        <family val="4"/>
        <charset val="134"/>
      </rPr>
      <t> 咨询费</t>
    </r>
  </si>
  <si>
    <r>
      <rPr>
        <sz val="10"/>
        <color rgb="FF000000"/>
        <rFont val="方正仿宋_GBK"/>
        <family val="4"/>
        <charset val="134"/>
      </rPr>
      <t> 30204</t>
    </r>
  </si>
  <si>
    <r>
      <rPr>
        <sz val="10"/>
        <color rgb="FF000000"/>
        <rFont val="方正仿宋_GBK"/>
        <family val="4"/>
        <charset val="134"/>
      </rPr>
      <t> 手续费</t>
    </r>
  </si>
  <si>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</si>
  <si>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</si>
  <si>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</si>
  <si>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</si>
  <si>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</si>
  <si>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</si>
  <si>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30209</t>
    </r>
  </si>
  <si>
    <r>
      <rPr>
        <sz val="10"/>
        <color rgb="FF000000"/>
        <rFont val="方正仿宋_GBK"/>
        <family val="4"/>
        <charset val="134"/>
      </rPr>
      <t> 物业管理费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</si>
  <si>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</si>
  <si>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</si>
  <si>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</si>
  <si>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</si>
  <si>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30214</t>
    </r>
  </si>
  <si>
    <r>
      <rPr>
        <sz val="10"/>
        <color rgb="FF000000"/>
        <rFont val="方正仿宋_GBK"/>
        <family val="4"/>
        <charset val="134"/>
      </rPr>
      <t> 租赁费</t>
    </r>
  </si>
  <si>
    <r>
      <rPr>
        <sz val="10"/>
        <color rgb="FF000000"/>
        <rFont val="方正仿宋_GBK"/>
        <family val="4"/>
        <charset val="134"/>
      </rPr>
      <t> 30215</t>
    </r>
  </si>
  <si>
    <r>
      <rPr>
        <sz val="10"/>
        <color rgb="FF000000"/>
        <rFont val="方正仿宋_GBK"/>
        <family val="4"/>
        <charset val="134"/>
      </rPr>
      <t> 会议费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</si>
  <si>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</si>
  <si>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</si>
  <si>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30217</t>
    </r>
  </si>
  <si>
    <r>
      <rPr>
        <sz val="10"/>
        <color rgb="FF000000"/>
        <rFont val="方正仿宋_GBK"/>
        <family val="4"/>
        <charset val="134"/>
      </rPr>
      <t> 公务接待费</t>
    </r>
  </si>
  <si>
    <r>
      <rPr>
        <sz val="10"/>
        <color rgb="FF000000"/>
        <rFont val="方正仿宋_GBK"/>
        <family val="4"/>
        <charset val="134"/>
      </rPr>
      <t> 30218</t>
    </r>
  </si>
  <si>
    <r>
      <rPr>
        <sz val="10"/>
        <color rgb="FF000000"/>
        <rFont val="方正仿宋_GBK"/>
        <family val="4"/>
        <charset val="134"/>
      </rPr>
      <t> 专用材料费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</si>
  <si>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</si>
  <si>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</si>
  <si>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30227</t>
    </r>
  </si>
  <si>
    <r>
      <rPr>
        <sz val="10"/>
        <color rgb="FF000000"/>
        <rFont val="方正仿宋_GBK"/>
        <family val="4"/>
        <charset val="134"/>
      </rPr>
      <t> 委托业务费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</si>
  <si>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</si>
  <si>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</si>
  <si>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</si>
  <si>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</si>
  <si>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30231</t>
    </r>
  </si>
  <si>
    <r>
      <rPr>
        <sz val="10"/>
        <color rgb="FF000000"/>
        <rFont val="方正仿宋_GBK"/>
        <family val="4"/>
        <charset val="134"/>
      </rPr>
      <t> 公务用车运行维护费</t>
    </r>
  </si>
  <si>
    <r>
      <rPr>
        <sz val="10"/>
        <color rgb="FF000000"/>
        <rFont val="方正仿宋_GBK"/>
        <family val="4"/>
        <charset val="134"/>
      </rPr>
      <t> 30239</t>
    </r>
  </si>
  <si>
    <r>
      <rPr>
        <sz val="10"/>
        <color rgb="FF000000"/>
        <rFont val="方正仿宋_GBK"/>
        <family val="4"/>
        <charset val="134"/>
      </rPr>
      <t> 其他交通费用</t>
    </r>
  </si>
  <si>
    <r>
      <rPr>
        <sz val="10"/>
        <color rgb="FF000000"/>
        <rFont val="方正仿宋_GBK"/>
        <family val="4"/>
        <charset val="134"/>
      </rPr>
      <t> 30240</t>
    </r>
  </si>
  <si>
    <r>
      <rPr>
        <sz val="10"/>
        <color rgb="FF000000"/>
        <rFont val="方正仿宋_GBK"/>
        <family val="4"/>
        <charset val="134"/>
      </rPr>
      <t> 税金及附加费用</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</si>
  <si>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</si>
  <si>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</si>
  <si>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</si>
  <si>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</si>
  <si>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30301</t>
    </r>
  </si>
  <si>
    <r>
      <rPr>
        <sz val="10"/>
        <color rgb="FF000000"/>
        <rFont val="方正仿宋_GBK"/>
        <family val="4"/>
        <charset val="134"/>
      </rPr>
      <t> 离休费</t>
    </r>
  </si>
  <si>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</si>
  <si>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</si>
  <si>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</si>
  <si>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</si>
  <si>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30308</t>
    </r>
  </si>
  <si>
    <r>
      <rPr>
        <sz val="10"/>
        <color rgb="FF000000"/>
        <rFont val="方正仿宋_GBK"/>
        <family val="4"/>
        <charset val="134"/>
      </rPr>
      <t> 助学金</t>
    </r>
  </si>
  <si>
    <t>310</t>
  </si>
  <si>
    <t>资本性支出</t>
  </si>
  <si>
    <r>
      <rPr>
        <sz val="10"/>
        <color rgb="FF000000"/>
        <rFont val="方正仿宋_GBK"/>
        <family val="4"/>
        <charset val="134"/>
      </rPr>
      <t> 31002</t>
    </r>
  </si>
  <si>
    <r>
      <rPr>
        <sz val="10"/>
        <color rgb="FF000000"/>
        <rFont val="方正仿宋_GBK"/>
        <family val="4"/>
        <charset val="134"/>
      </rPr>
      <t> 办公设备购置</t>
    </r>
  </si>
  <si>
    <r>
      <rPr>
        <sz val="10"/>
        <color rgb="FF000000"/>
        <rFont val="方正仿宋_GBK"/>
        <family val="4"/>
        <charset val="134"/>
      </rPr>
      <t> 31003</t>
    </r>
  </si>
  <si>
    <r>
      <rPr>
        <sz val="10"/>
        <color rgb="FF000000"/>
        <rFont val="方正仿宋_GBK"/>
        <family val="4"/>
        <charset val="134"/>
      </rPr>
      <t> 专用设备购置</t>
    </r>
  </si>
  <si>
    <r>
      <rPr>
        <sz val="10"/>
        <color rgb="FF000000"/>
        <rFont val="方正仿宋_GBK"/>
        <family val="4"/>
        <charset val="134"/>
      </rPr>
      <t> 31099</t>
    </r>
  </si>
  <si>
    <r>
      <rPr>
        <sz val="10"/>
        <color rgb="FF000000"/>
        <rFont val="方正仿宋_GBK"/>
        <family val="4"/>
        <charset val="134"/>
      </rPr>
      <t> 其他资本性支出</t>
    </r>
  </si>
  <si>
    <t>附表4</t>
  </si>
  <si>
    <t>（政府预算支出经济分类科目）</t>
  </si>
  <si>
    <t>政府预算经济科目</t>
  </si>
  <si>
    <t>基本支出</t>
  </si>
  <si>
    <t>501</t>
  </si>
  <si>
    <t>机关工资福利支出</t>
  </si>
  <si>
    <r>
      <rPr>
        <sz val="12"/>
        <color rgb="FF000000"/>
        <rFont val="方正仿宋_GBK"/>
        <family val="4"/>
        <charset val="134"/>
      </rPr>
      <t> 50101</t>
    </r>
  </si>
  <si>
    <r>
      <rPr>
        <sz val="12"/>
        <color rgb="FF000000"/>
        <rFont val="方正仿宋_GBK"/>
        <family val="4"/>
        <charset val="134"/>
      </rPr>
      <t> 工资奖金津补贴</t>
    </r>
  </si>
  <si>
    <r>
      <rPr>
        <sz val="12"/>
        <color rgb="FF000000"/>
        <rFont val="方正仿宋_GBK"/>
        <family val="4"/>
        <charset val="134"/>
      </rPr>
      <t> 50102</t>
    </r>
  </si>
  <si>
    <r>
      <rPr>
        <sz val="12"/>
        <color rgb="FF000000"/>
        <rFont val="方正仿宋_GBK"/>
        <family val="4"/>
        <charset val="134"/>
      </rPr>
      <t> 社会保障缴费</t>
    </r>
  </si>
  <si>
    <r>
      <rPr>
        <sz val="12"/>
        <color rgb="FF000000"/>
        <rFont val="方正仿宋_GBK"/>
        <family val="4"/>
        <charset val="134"/>
      </rPr>
      <t> 50103</t>
    </r>
  </si>
  <si>
    <r>
      <rPr>
        <sz val="12"/>
        <color rgb="FF000000"/>
        <rFont val="方正仿宋_GBK"/>
        <family val="4"/>
        <charset val="134"/>
      </rPr>
      <t> 住房公积金</t>
    </r>
  </si>
  <si>
    <r>
      <rPr>
        <sz val="12"/>
        <color rgb="FF000000"/>
        <rFont val="方正仿宋_GBK"/>
        <family val="4"/>
        <charset val="134"/>
      </rPr>
      <t> 50199</t>
    </r>
  </si>
  <si>
    <r>
      <rPr>
        <sz val="12"/>
        <color rgb="FF000000"/>
        <rFont val="方正仿宋_GBK"/>
        <family val="4"/>
        <charset val="134"/>
      </rPr>
      <t> 其他工资福利支出</t>
    </r>
  </si>
  <si>
    <t>502</t>
  </si>
  <si>
    <t>机关商品和服务支出</t>
  </si>
  <si>
    <r>
      <rPr>
        <sz val="12"/>
        <color rgb="FF000000"/>
        <rFont val="方正仿宋_GBK"/>
        <family val="4"/>
        <charset val="134"/>
      </rPr>
      <t> 50201</t>
    </r>
  </si>
  <si>
    <r>
      <rPr>
        <sz val="12"/>
        <color rgb="FF000000"/>
        <rFont val="方正仿宋_GBK"/>
        <family val="4"/>
        <charset val="134"/>
      </rPr>
      <t> 办公经费</t>
    </r>
  </si>
  <si>
    <r>
      <rPr>
        <sz val="12"/>
        <color rgb="FF000000"/>
        <rFont val="方正仿宋_GBK"/>
        <family val="4"/>
        <charset val="134"/>
      </rPr>
      <t> 50202</t>
    </r>
  </si>
  <si>
    <r>
      <rPr>
        <sz val="12"/>
        <color rgb="FF000000"/>
        <rFont val="方正仿宋_GBK"/>
        <family val="4"/>
        <charset val="134"/>
      </rPr>
      <t> 会议费</t>
    </r>
  </si>
  <si>
    <r>
      <rPr>
        <sz val="12"/>
        <color rgb="FF000000"/>
        <rFont val="方正仿宋_GBK"/>
        <family val="4"/>
        <charset val="134"/>
      </rPr>
      <t> 50203</t>
    </r>
  </si>
  <si>
    <r>
      <rPr>
        <sz val="12"/>
        <color rgb="FF000000"/>
        <rFont val="方正仿宋_GBK"/>
        <family val="4"/>
        <charset val="134"/>
      </rPr>
      <t> 培训费</t>
    </r>
  </si>
  <si>
    <r>
      <rPr>
        <sz val="12"/>
        <color rgb="FF000000"/>
        <rFont val="方正仿宋_GBK"/>
        <family val="4"/>
        <charset val="134"/>
      </rPr>
      <t> 50205</t>
    </r>
  </si>
  <si>
    <r>
      <rPr>
        <sz val="12"/>
        <color rgb="FF000000"/>
        <rFont val="方正仿宋_GBK"/>
        <family val="4"/>
        <charset val="134"/>
      </rPr>
      <t> 委托业务费</t>
    </r>
  </si>
  <si>
    <r>
      <rPr>
        <sz val="12"/>
        <color rgb="FF000000"/>
        <rFont val="方正仿宋_GBK"/>
        <family val="4"/>
        <charset val="134"/>
      </rPr>
      <t> 50206</t>
    </r>
  </si>
  <si>
    <r>
      <rPr>
        <sz val="12"/>
        <color rgb="FF000000"/>
        <rFont val="方正仿宋_GBK"/>
        <family val="4"/>
        <charset val="134"/>
      </rPr>
      <t> 公务接待费</t>
    </r>
  </si>
  <si>
    <r>
      <rPr>
        <sz val="12"/>
        <color rgb="FF000000"/>
        <rFont val="方正仿宋_GBK"/>
        <family val="4"/>
        <charset val="134"/>
      </rPr>
      <t> 50208</t>
    </r>
  </si>
  <si>
    <r>
      <rPr>
        <sz val="12"/>
        <color rgb="FF000000"/>
        <rFont val="方正仿宋_GBK"/>
        <family val="4"/>
        <charset val="134"/>
      </rPr>
      <t> 公务用车运行维护费</t>
    </r>
  </si>
  <si>
    <r>
      <rPr>
        <sz val="12"/>
        <color rgb="FF000000"/>
        <rFont val="方正仿宋_GBK"/>
        <family val="4"/>
        <charset val="134"/>
      </rPr>
      <t> 50299</t>
    </r>
  </si>
  <si>
    <r>
      <rPr>
        <sz val="12"/>
        <color rgb="FF000000"/>
        <rFont val="方正仿宋_GBK"/>
        <family val="4"/>
        <charset val="134"/>
      </rPr>
      <t> 其他商品和服务支出</t>
    </r>
  </si>
  <si>
    <t>505</t>
  </si>
  <si>
    <t>对事业单位经常性补助</t>
  </si>
  <si>
    <r>
      <rPr>
        <sz val="12"/>
        <color rgb="FF000000"/>
        <rFont val="方正仿宋_GBK"/>
        <family val="4"/>
        <charset val="134"/>
      </rPr>
      <t> 50501</t>
    </r>
  </si>
  <si>
    <r>
      <rPr>
        <sz val="12"/>
        <color rgb="FF000000"/>
        <rFont val="方正仿宋_GBK"/>
        <family val="4"/>
        <charset val="134"/>
      </rPr>
      <t> 工资福利支出</t>
    </r>
  </si>
  <si>
    <r>
      <rPr>
        <sz val="12"/>
        <color rgb="FF000000"/>
        <rFont val="方正仿宋_GBK"/>
        <family val="4"/>
        <charset val="134"/>
      </rPr>
      <t> 50502</t>
    </r>
  </si>
  <si>
    <r>
      <rPr>
        <sz val="12"/>
        <color rgb="FF000000"/>
        <rFont val="方正仿宋_GBK"/>
        <family val="4"/>
        <charset val="134"/>
      </rPr>
      <t> 商品和服务支出</t>
    </r>
  </si>
  <si>
    <t>506</t>
  </si>
  <si>
    <t>对事业单位资本性补助</t>
  </si>
  <si>
    <r>
      <rPr>
        <sz val="12"/>
        <color rgb="FF000000"/>
        <rFont val="方正仿宋_GBK"/>
        <family val="4"/>
        <charset val="134"/>
      </rPr>
      <t> 50601</t>
    </r>
  </si>
  <si>
    <r>
      <rPr>
        <sz val="12"/>
        <color rgb="FF000000"/>
        <rFont val="方正仿宋_GBK"/>
        <family val="4"/>
        <charset val="134"/>
      </rPr>
      <t> 资本性支出</t>
    </r>
  </si>
  <si>
    <t>509</t>
  </si>
  <si>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</si>
  <si>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</si>
  <si>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50902</t>
    </r>
  </si>
  <si>
    <r>
      <rPr>
        <sz val="12"/>
        <color rgb="FF000000"/>
        <rFont val="方正仿宋_GBK"/>
        <family val="4"/>
        <charset val="134"/>
      </rPr>
      <t> 助学金</t>
    </r>
  </si>
  <si>
    <r>
      <rPr>
        <sz val="12"/>
        <color rgb="FF000000"/>
        <rFont val="方正仿宋_GBK"/>
        <family val="4"/>
        <charset val="134"/>
      </rPr>
      <t> 50905</t>
    </r>
  </si>
  <si>
    <r>
      <rPr>
        <sz val="12"/>
        <color rgb="FF000000"/>
        <rFont val="方正仿宋_GBK"/>
        <family val="4"/>
        <charset val="134"/>
      </rPr>
      <t> 离退休费</t>
    </r>
  </si>
  <si>
    <t>附表5</t>
  </si>
  <si>
    <t>2024年重庆市九龙坡区教育委员会一般公共预算“三公”经费支出表</t>
  </si>
  <si>
    <t>因公出国（境）费</t>
  </si>
  <si>
    <t>公务用车购置及运行费</t>
  </si>
  <si>
    <t>公务接待费</t>
  </si>
  <si>
    <t>公务用车购置费</t>
  </si>
  <si>
    <t>公务用车运行费</t>
  </si>
  <si>
    <t>附表6</t>
  </si>
  <si>
    <t>2024年重庆市九龙坡区教育委员会政府性基金预算支出表</t>
  </si>
  <si>
    <t>本年政府性基金预算财政拨款支出</t>
  </si>
  <si>
    <t>229</t>
  </si>
  <si>
    <r>
      <rPr>
        <sz val="10"/>
        <color rgb="FF000000"/>
        <rFont val="方正仿宋_GBK"/>
        <family val="4"/>
        <charset val="134"/>
      </rPr>
      <t> 22960</t>
    </r>
  </si>
  <si>
    <r>
      <rPr>
        <sz val="10"/>
        <color rgb="FF000000"/>
        <rFont val="方正仿宋_GBK"/>
        <family val="4"/>
        <charset val="134"/>
      </rPr>
      <t> 彩票公益金安排的支出</t>
    </r>
  </si>
  <si>
    <r>
      <rPr>
        <sz val="10"/>
        <color rgb="FF000000"/>
        <rFont val="方正仿宋_GBK"/>
        <family val="4"/>
        <charset val="134"/>
      </rPr>
      <t>  2296004</t>
    </r>
  </si>
  <si>
    <r>
      <rPr>
        <sz val="10"/>
        <color rgb="FF000000"/>
        <rFont val="方正仿宋_GBK"/>
        <family val="4"/>
        <charset val="134"/>
      </rPr>
      <t>  用于教育事业的彩票公益金支出</t>
    </r>
  </si>
  <si>
    <t>附表7</t>
  </si>
  <si>
    <t>2024年重庆市九龙坡区教育委员会部门收支总表</t>
  </si>
  <si>
    <t>财政专户管理资金</t>
  </si>
  <si>
    <t>事业收入资金</t>
  </si>
  <si>
    <t>上级补助收入资金</t>
  </si>
  <si>
    <t xml:space="preserve">附属单位上缴收入资金 </t>
  </si>
  <si>
    <t>事业单位经营收入资金</t>
  </si>
  <si>
    <t xml:space="preserve">其他收入资金 </t>
  </si>
  <si>
    <t>附表8</t>
  </si>
  <si>
    <t>2024年重庆市九龙坡区教育委员会部门收入总表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</si>
  <si>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</si>
  <si>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</si>
  <si>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</si>
  <si>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</si>
  <si>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</si>
  <si>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</si>
  <si>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</si>
  <si>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</si>
  <si>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</si>
  <si>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</si>
  <si>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20501</t>
    </r>
  </si>
  <si>
    <r>
      <rPr>
        <sz val="9"/>
        <color rgb="FF000000"/>
        <rFont val="方正仿宋_GBK"/>
        <family val="4"/>
        <charset val="134"/>
      </rPr>
      <t> 教育管理事务</t>
    </r>
  </si>
  <si>
    <r>
      <rPr>
        <sz val="9"/>
        <color rgb="FF000000"/>
        <rFont val="方正仿宋_GBK"/>
        <family val="4"/>
        <charset val="134"/>
      </rPr>
      <t>  2050101</t>
    </r>
  </si>
  <si>
    <r>
      <rPr>
        <sz val="9"/>
        <color rgb="FF000000"/>
        <rFont val="方正仿宋_GBK"/>
        <family val="4"/>
        <charset val="134"/>
      </rPr>
      <t>  行政运行</t>
    </r>
  </si>
  <si>
    <r>
      <rPr>
        <sz val="9"/>
        <color rgb="FF000000"/>
        <rFont val="方正仿宋_GBK"/>
        <family val="4"/>
        <charset val="134"/>
      </rPr>
      <t>  2050102</t>
    </r>
  </si>
  <si>
    <r>
      <rPr>
        <sz val="9"/>
        <color rgb="FF000000"/>
        <rFont val="方正仿宋_GBK"/>
        <family val="4"/>
        <charset val="134"/>
      </rPr>
      <t>  一般行政管理事务</t>
    </r>
  </si>
  <si>
    <r>
      <rPr>
        <sz val="9"/>
        <color rgb="FF000000"/>
        <rFont val="方正仿宋_GBK"/>
        <family val="4"/>
        <charset val="134"/>
      </rPr>
      <t>  2050199</t>
    </r>
  </si>
  <si>
    <r>
      <rPr>
        <sz val="9"/>
        <color rgb="FF000000"/>
        <rFont val="方正仿宋_GBK"/>
        <family val="4"/>
        <charset val="134"/>
      </rPr>
      <t>  其他教育管理事务支出</t>
    </r>
  </si>
  <si>
    <r>
      <rPr>
        <sz val="9"/>
        <color rgb="FF000000"/>
        <rFont val="方正仿宋_GBK"/>
        <family val="4"/>
        <charset val="134"/>
      </rPr>
      <t> 20502</t>
    </r>
  </si>
  <si>
    <r>
      <rPr>
        <sz val="9"/>
        <color rgb="FF000000"/>
        <rFont val="方正仿宋_GBK"/>
        <family val="4"/>
        <charset val="134"/>
      </rPr>
      <t> 普通教育</t>
    </r>
  </si>
  <si>
    <r>
      <rPr>
        <sz val="9"/>
        <color rgb="FF000000"/>
        <rFont val="方正仿宋_GBK"/>
        <family val="4"/>
        <charset val="134"/>
      </rPr>
      <t>  2050201</t>
    </r>
  </si>
  <si>
    <r>
      <rPr>
        <sz val="9"/>
        <color rgb="FF000000"/>
        <rFont val="方正仿宋_GBK"/>
        <family val="4"/>
        <charset val="134"/>
      </rPr>
      <t>  学前教育</t>
    </r>
  </si>
  <si>
    <r>
      <rPr>
        <sz val="9"/>
        <color rgb="FF000000"/>
        <rFont val="方正仿宋_GBK"/>
        <family val="4"/>
        <charset val="134"/>
      </rPr>
      <t>  2050202</t>
    </r>
  </si>
  <si>
    <r>
      <rPr>
        <sz val="9"/>
        <color rgb="FF000000"/>
        <rFont val="方正仿宋_GBK"/>
        <family val="4"/>
        <charset val="134"/>
      </rPr>
      <t>  小学教育</t>
    </r>
  </si>
  <si>
    <r>
      <rPr>
        <sz val="9"/>
        <color rgb="FF000000"/>
        <rFont val="方正仿宋_GBK"/>
        <family val="4"/>
        <charset val="134"/>
      </rPr>
      <t>  2050203</t>
    </r>
  </si>
  <si>
    <r>
      <rPr>
        <sz val="9"/>
        <color rgb="FF000000"/>
        <rFont val="方正仿宋_GBK"/>
        <family val="4"/>
        <charset val="134"/>
      </rPr>
      <t>  初中教育</t>
    </r>
  </si>
  <si>
    <r>
      <rPr>
        <sz val="9"/>
        <color rgb="FF000000"/>
        <rFont val="方正仿宋_GBK"/>
        <family val="4"/>
        <charset val="134"/>
      </rPr>
      <t>  2050204</t>
    </r>
  </si>
  <si>
    <r>
      <rPr>
        <sz val="9"/>
        <color rgb="FF000000"/>
        <rFont val="方正仿宋_GBK"/>
        <family val="4"/>
        <charset val="134"/>
      </rPr>
      <t>  高中教育</t>
    </r>
  </si>
  <si>
    <r>
      <rPr>
        <sz val="9"/>
        <color rgb="FF000000"/>
        <rFont val="方正仿宋_GBK"/>
        <family val="4"/>
        <charset val="134"/>
      </rPr>
      <t>  2050299</t>
    </r>
  </si>
  <si>
    <r>
      <rPr>
        <sz val="9"/>
        <color rgb="FF000000"/>
        <rFont val="方正仿宋_GBK"/>
        <family val="4"/>
        <charset val="134"/>
      </rPr>
      <t>  其他普通教育支出</t>
    </r>
  </si>
  <si>
    <r>
      <rPr>
        <sz val="9"/>
        <color rgb="FF000000"/>
        <rFont val="方正仿宋_GBK"/>
        <family val="4"/>
        <charset val="134"/>
      </rPr>
      <t> 20503</t>
    </r>
  </si>
  <si>
    <r>
      <rPr>
        <sz val="9"/>
        <color rgb="FF000000"/>
        <rFont val="方正仿宋_GBK"/>
        <family val="4"/>
        <charset val="134"/>
      </rPr>
      <t> 职业教育</t>
    </r>
  </si>
  <si>
    <r>
      <rPr>
        <sz val="9"/>
        <color rgb="FF000000"/>
        <rFont val="方正仿宋_GBK"/>
        <family val="4"/>
        <charset val="134"/>
      </rPr>
      <t>  2050302</t>
    </r>
  </si>
  <si>
    <r>
      <rPr>
        <sz val="9"/>
        <color rgb="FF000000"/>
        <rFont val="方正仿宋_GBK"/>
        <family val="4"/>
        <charset val="134"/>
      </rPr>
      <t>  中等职业教育</t>
    </r>
  </si>
  <si>
    <r>
      <rPr>
        <sz val="9"/>
        <color rgb="FF000000"/>
        <rFont val="方正仿宋_GBK"/>
        <family val="4"/>
        <charset val="134"/>
      </rPr>
      <t> 20504</t>
    </r>
  </si>
  <si>
    <r>
      <rPr>
        <sz val="9"/>
        <color rgb="FF000000"/>
        <rFont val="方正仿宋_GBK"/>
        <family val="4"/>
        <charset val="134"/>
      </rPr>
      <t> 成人教育</t>
    </r>
  </si>
  <si>
    <r>
      <rPr>
        <sz val="9"/>
        <color rgb="FF000000"/>
        <rFont val="方正仿宋_GBK"/>
        <family val="4"/>
        <charset val="134"/>
      </rPr>
      <t>  2050404</t>
    </r>
  </si>
  <si>
    <r>
      <rPr>
        <sz val="9"/>
        <color rgb="FF000000"/>
        <rFont val="方正仿宋_GBK"/>
        <family val="4"/>
        <charset val="134"/>
      </rPr>
      <t>  成人广播电视教育</t>
    </r>
  </si>
  <si>
    <r>
      <rPr>
        <sz val="9"/>
        <color rgb="FF000000"/>
        <rFont val="方正仿宋_GBK"/>
        <family val="4"/>
        <charset val="134"/>
      </rPr>
      <t>  2050499</t>
    </r>
  </si>
  <si>
    <r>
      <rPr>
        <sz val="9"/>
        <color rgb="FF000000"/>
        <rFont val="方正仿宋_GBK"/>
        <family val="4"/>
        <charset val="134"/>
      </rPr>
      <t>  其他成人教育支出</t>
    </r>
  </si>
  <si>
    <r>
      <rPr>
        <sz val="9"/>
        <color rgb="FF000000"/>
        <rFont val="方正仿宋_GBK"/>
        <family val="4"/>
        <charset val="134"/>
      </rPr>
      <t> 20507</t>
    </r>
  </si>
  <si>
    <r>
      <rPr>
        <sz val="9"/>
        <color rgb="FF000000"/>
        <rFont val="方正仿宋_GBK"/>
        <family val="4"/>
        <charset val="134"/>
      </rPr>
      <t> 特殊教育</t>
    </r>
  </si>
  <si>
    <r>
      <rPr>
        <sz val="9"/>
        <color rgb="FF000000"/>
        <rFont val="方正仿宋_GBK"/>
        <family val="4"/>
        <charset val="134"/>
      </rPr>
      <t>  2050701</t>
    </r>
  </si>
  <si>
    <r>
      <rPr>
        <sz val="9"/>
        <color rgb="FF000000"/>
        <rFont val="方正仿宋_GBK"/>
        <family val="4"/>
        <charset val="134"/>
      </rPr>
      <t>  特殊学校教育</t>
    </r>
  </si>
  <si>
    <r>
      <rPr>
        <sz val="9"/>
        <color rgb="FF000000"/>
        <rFont val="方正仿宋_GBK"/>
        <family val="4"/>
        <charset val="134"/>
      </rPr>
      <t>  2050799</t>
    </r>
  </si>
  <si>
    <r>
      <rPr>
        <sz val="9"/>
        <color rgb="FF000000"/>
        <rFont val="方正仿宋_GBK"/>
        <family val="4"/>
        <charset val="134"/>
      </rPr>
      <t>  其他特殊教育支出</t>
    </r>
  </si>
  <si>
    <r>
      <rPr>
        <sz val="9"/>
        <color rgb="FF000000"/>
        <rFont val="方正仿宋_GBK"/>
        <family val="4"/>
        <charset val="134"/>
      </rPr>
      <t> 20508</t>
    </r>
  </si>
  <si>
    <r>
      <rPr>
        <sz val="9"/>
        <color rgb="FF000000"/>
        <rFont val="方正仿宋_GBK"/>
        <family val="4"/>
        <charset val="134"/>
      </rPr>
      <t> 进修及培训</t>
    </r>
  </si>
  <si>
    <r>
      <rPr>
        <sz val="9"/>
        <color rgb="FF000000"/>
        <rFont val="方正仿宋_GBK"/>
        <family val="4"/>
        <charset val="134"/>
      </rPr>
      <t>  2050801</t>
    </r>
  </si>
  <si>
    <r>
      <rPr>
        <sz val="9"/>
        <color rgb="FF000000"/>
        <rFont val="方正仿宋_GBK"/>
        <family val="4"/>
        <charset val="134"/>
      </rPr>
      <t>  教师进修</t>
    </r>
  </si>
  <si>
    <r>
      <rPr>
        <sz val="9"/>
        <color rgb="FF000000"/>
        <rFont val="方正仿宋_GBK"/>
        <family val="4"/>
        <charset val="134"/>
      </rPr>
      <t> 20509</t>
    </r>
  </si>
  <si>
    <r>
      <rPr>
        <sz val="9"/>
        <color rgb="FF000000"/>
        <rFont val="方正仿宋_GBK"/>
        <family val="4"/>
        <charset val="134"/>
      </rPr>
      <t> 教育费附加安排的支出</t>
    </r>
  </si>
  <si>
    <r>
      <rPr>
        <sz val="9"/>
        <color rgb="FF000000"/>
        <rFont val="方正仿宋_GBK"/>
        <family val="4"/>
        <charset val="134"/>
      </rPr>
      <t>  2050904</t>
    </r>
  </si>
  <si>
    <r>
      <rPr>
        <sz val="9"/>
        <color rgb="FF000000"/>
        <rFont val="方正仿宋_GBK"/>
        <family val="4"/>
        <charset val="134"/>
      </rPr>
      <t>  城市中小学教学设施</t>
    </r>
  </si>
  <si>
    <r>
      <rPr>
        <sz val="9"/>
        <color rgb="FF000000"/>
        <rFont val="方正仿宋_GBK"/>
        <family val="4"/>
        <charset val="134"/>
      </rPr>
      <t>  2050905</t>
    </r>
  </si>
  <si>
    <r>
      <rPr>
        <sz val="9"/>
        <color rgb="FF000000"/>
        <rFont val="方正仿宋_GBK"/>
        <family val="4"/>
        <charset val="134"/>
      </rPr>
      <t>  中等职业学校教学设施</t>
    </r>
  </si>
  <si>
    <r>
      <rPr>
        <sz val="9"/>
        <color rgb="FF000000"/>
        <rFont val="方正仿宋_GBK"/>
        <family val="4"/>
        <charset val="134"/>
      </rPr>
      <t>  2050999</t>
    </r>
  </si>
  <si>
    <r>
      <rPr>
        <sz val="9"/>
        <color rgb="FF000000"/>
        <rFont val="方正仿宋_GBK"/>
        <family val="4"/>
        <charset val="134"/>
      </rPr>
      <t>  其他教育费附加安排的支出</t>
    </r>
  </si>
  <si>
    <r>
      <rPr>
        <sz val="9"/>
        <color rgb="FF000000"/>
        <rFont val="方正仿宋_GBK"/>
        <family val="4"/>
        <charset val="134"/>
      </rPr>
      <t> 20599</t>
    </r>
  </si>
  <si>
    <r>
      <rPr>
        <sz val="9"/>
        <color rgb="FF000000"/>
        <rFont val="方正仿宋_GBK"/>
        <family val="4"/>
        <charset val="134"/>
      </rPr>
      <t> 其他教育支出</t>
    </r>
  </si>
  <si>
    <r>
      <rPr>
        <sz val="9"/>
        <color rgb="FF000000"/>
        <rFont val="方正仿宋_GBK"/>
        <family val="4"/>
        <charset val="134"/>
      </rPr>
      <t>  2059999</t>
    </r>
  </si>
  <si>
    <r>
      <rPr>
        <sz val="9"/>
        <color rgb="FF000000"/>
        <rFont val="方正仿宋_GBK"/>
        <family val="4"/>
        <charset val="134"/>
      </rPr>
      <t>  其他教育支出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</si>
  <si>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</si>
  <si>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</si>
  <si>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2080502</t>
    </r>
  </si>
  <si>
    <r>
      <rPr>
        <sz val="9"/>
        <color rgb="FF000000"/>
        <rFont val="方正仿宋_GBK"/>
        <family val="4"/>
        <charset val="134"/>
      </rPr>
      <t>  事业单位离退休</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</si>
  <si>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</si>
  <si>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</si>
  <si>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</si>
  <si>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</si>
  <si>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</si>
  <si>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</si>
  <si>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</si>
  <si>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</si>
  <si>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2101101</t>
    </r>
  </si>
  <si>
    <r>
      <rPr>
        <sz val="9"/>
        <color rgb="FF000000"/>
        <rFont val="方正仿宋_GBK"/>
        <family val="4"/>
        <charset val="134"/>
      </rPr>
      <t>  行政单位医疗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</si>
  <si>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</si>
  <si>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</si>
  <si>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2101103</t>
    </r>
  </si>
  <si>
    <r>
      <rPr>
        <sz val="9"/>
        <color rgb="FF000000"/>
        <rFont val="方正仿宋_GBK"/>
        <family val="4"/>
        <charset val="134"/>
      </rPr>
      <t>  公务员医疗补助</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</si>
  <si>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</si>
  <si>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</si>
  <si>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</si>
  <si>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</si>
  <si>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</si>
  <si>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</si>
  <si>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</si>
  <si>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</si>
  <si>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r>
      <rPr>
        <sz val="9"/>
        <color rgb="FF000000"/>
        <rFont val="方正仿宋_GBK"/>
        <family val="4"/>
        <charset val="134"/>
      </rPr>
      <t> 22960</t>
    </r>
  </si>
  <si>
    <r>
      <rPr>
        <sz val="9"/>
        <color rgb="FF000000"/>
        <rFont val="方正仿宋_GBK"/>
        <family val="4"/>
        <charset val="134"/>
      </rPr>
      <t> 彩票公益金安排的支出</t>
    </r>
  </si>
  <si>
    <r>
      <rPr>
        <sz val="9"/>
        <color rgb="FF000000"/>
        <rFont val="方正仿宋_GBK"/>
        <family val="4"/>
        <charset val="134"/>
      </rPr>
      <t>  2296004</t>
    </r>
  </si>
  <si>
    <r>
      <rPr>
        <sz val="9"/>
        <color rgb="FF000000"/>
        <rFont val="方正仿宋_GBK"/>
        <family val="4"/>
        <charset val="134"/>
      </rPr>
      <t>  用于教育事业的彩票公益金支出</t>
    </r>
  </si>
  <si>
    <t>附表9</t>
  </si>
  <si>
    <t>2024年重庆市九龙坡区教育委员会部门支出总表</t>
  </si>
  <si>
    <t>项目支出</t>
  </si>
  <si>
    <r>
      <rPr>
        <sz val="12"/>
        <color rgb="FF000000"/>
        <rFont val="方正仿宋_GBK"/>
        <family val="4"/>
        <charset val="134"/>
      </rPr>
      <t> 20501</t>
    </r>
  </si>
  <si>
    <r>
      <rPr>
        <sz val="12"/>
        <color rgb="FF000000"/>
        <rFont val="方正仿宋_GBK"/>
        <family val="4"/>
        <charset val="134"/>
      </rPr>
      <t> 教育管理事务</t>
    </r>
  </si>
  <si>
    <r>
      <rPr>
        <sz val="12"/>
        <color rgb="FF000000"/>
        <rFont val="方正仿宋_GBK"/>
        <family val="4"/>
        <charset val="134"/>
      </rPr>
      <t>  2050101</t>
    </r>
  </si>
  <si>
    <r>
      <rPr>
        <sz val="12"/>
        <color rgb="FF000000"/>
        <rFont val="方正仿宋_GBK"/>
        <family val="4"/>
        <charset val="134"/>
      </rPr>
      <t>  行政运行</t>
    </r>
  </si>
  <si>
    <r>
      <rPr>
        <sz val="12"/>
        <color rgb="FF000000"/>
        <rFont val="方正仿宋_GBK"/>
        <family val="4"/>
        <charset val="134"/>
      </rPr>
      <t>  2050102</t>
    </r>
  </si>
  <si>
    <r>
      <rPr>
        <sz val="12"/>
        <color rgb="FF000000"/>
        <rFont val="方正仿宋_GBK"/>
        <family val="4"/>
        <charset val="134"/>
      </rPr>
      <t>  一般行政管理事务</t>
    </r>
  </si>
  <si>
    <r>
      <rPr>
        <sz val="12"/>
        <color rgb="FF000000"/>
        <rFont val="方正仿宋_GBK"/>
        <family val="4"/>
        <charset val="134"/>
      </rPr>
      <t>  2050199</t>
    </r>
  </si>
  <si>
    <r>
      <rPr>
        <sz val="12"/>
        <color rgb="FF000000"/>
        <rFont val="方正仿宋_GBK"/>
        <family val="4"/>
        <charset val="134"/>
      </rPr>
      <t>  其他教育管理事务支出</t>
    </r>
  </si>
  <si>
    <r>
      <rPr>
        <sz val="12"/>
        <color rgb="FF000000"/>
        <rFont val="方正仿宋_GBK"/>
        <family val="4"/>
        <charset val="134"/>
      </rPr>
      <t> 20502</t>
    </r>
  </si>
  <si>
    <r>
      <rPr>
        <sz val="12"/>
        <color rgb="FF000000"/>
        <rFont val="方正仿宋_GBK"/>
        <family val="4"/>
        <charset val="134"/>
      </rPr>
      <t> 普通教育</t>
    </r>
  </si>
  <si>
    <r>
      <rPr>
        <sz val="12"/>
        <color rgb="FF000000"/>
        <rFont val="方正仿宋_GBK"/>
        <family val="4"/>
        <charset val="134"/>
      </rPr>
      <t>  2050201</t>
    </r>
  </si>
  <si>
    <r>
      <rPr>
        <sz val="12"/>
        <color rgb="FF000000"/>
        <rFont val="方正仿宋_GBK"/>
        <family val="4"/>
        <charset val="134"/>
      </rPr>
      <t>  学前教育</t>
    </r>
  </si>
  <si>
    <r>
      <rPr>
        <sz val="12"/>
        <color rgb="FF000000"/>
        <rFont val="方正仿宋_GBK"/>
        <family val="4"/>
        <charset val="134"/>
      </rPr>
      <t>  2050202</t>
    </r>
  </si>
  <si>
    <r>
      <rPr>
        <sz val="12"/>
        <color rgb="FF000000"/>
        <rFont val="方正仿宋_GBK"/>
        <family val="4"/>
        <charset val="134"/>
      </rPr>
      <t>  小学教育</t>
    </r>
  </si>
  <si>
    <r>
      <rPr>
        <sz val="12"/>
        <color rgb="FF000000"/>
        <rFont val="方正仿宋_GBK"/>
        <family val="4"/>
        <charset val="134"/>
      </rPr>
      <t>  2050203</t>
    </r>
  </si>
  <si>
    <r>
      <rPr>
        <sz val="12"/>
        <color rgb="FF000000"/>
        <rFont val="方正仿宋_GBK"/>
        <family val="4"/>
        <charset val="134"/>
      </rPr>
      <t>  初中教育</t>
    </r>
  </si>
  <si>
    <r>
      <rPr>
        <sz val="12"/>
        <color rgb="FF000000"/>
        <rFont val="方正仿宋_GBK"/>
        <family val="4"/>
        <charset val="134"/>
      </rPr>
      <t>  2050204</t>
    </r>
  </si>
  <si>
    <r>
      <rPr>
        <sz val="12"/>
        <color rgb="FF000000"/>
        <rFont val="方正仿宋_GBK"/>
        <family val="4"/>
        <charset val="134"/>
      </rPr>
      <t>  高中教育</t>
    </r>
  </si>
  <si>
    <r>
      <rPr>
        <sz val="12"/>
        <color rgb="FF000000"/>
        <rFont val="方正仿宋_GBK"/>
        <family val="4"/>
        <charset val="134"/>
      </rPr>
      <t>  2050299</t>
    </r>
  </si>
  <si>
    <r>
      <rPr>
        <sz val="12"/>
        <color rgb="FF000000"/>
        <rFont val="方正仿宋_GBK"/>
        <family val="4"/>
        <charset val="134"/>
      </rPr>
      <t>  其他普通教育支出</t>
    </r>
  </si>
  <si>
    <r>
      <rPr>
        <sz val="12"/>
        <color rgb="FF000000"/>
        <rFont val="方正仿宋_GBK"/>
        <family val="4"/>
        <charset val="134"/>
      </rPr>
      <t> 20503</t>
    </r>
  </si>
  <si>
    <r>
      <rPr>
        <sz val="12"/>
        <color rgb="FF000000"/>
        <rFont val="方正仿宋_GBK"/>
        <family val="4"/>
        <charset val="134"/>
      </rPr>
      <t> 职业教育</t>
    </r>
  </si>
  <si>
    <r>
      <rPr>
        <sz val="12"/>
        <color rgb="FF000000"/>
        <rFont val="方正仿宋_GBK"/>
        <family val="4"/>
        <charset val="134"/>
      </rPr>
      <t>  2050302</t>
    </r>
  </si>
  <si>
    <r>
      <rPr>
        <sz val="12"/>
        <color rgb="FF000000"/>
        <rFont val="方正仿宋_GBK"/>
        <family val="4"/>
        <charset val="134"/>
      </rPr>
      <t>  中等职业教育</t>
    </r>
  </si>
  <si>
    <r>
      <rPr>
        <sz val="12"/>
        <color rgb="FF000000"/>
        <rFont val="方正仿宋_GBK"/>
        <family val="4"/>
        <charset val="134"/>
      </rPr>
      <t> 20504</t>
    </r>
  </si>
  <si>
    <r>
      <rPr>
        <sz val="12"/>
        <color rgb="FF000000"/>
        <rFont val="方正仿宋_GBK"/>
        <family val="4"/>
        <charset val="134"/>
      </rPr>
      <t> 成人教育</t>
    </r>
  </si>
  <si>
    <r>
      <rPr>
        <sz val="12"/>
        <color rgb="FF000000"/>
        <rFont val="方正仿宋_GBK"/>
        <family val="4"/>
        <charset val="134"/>
      </rPr>
      <t>  2050404</t>
    </r>
  </si>
  <si>
    <r>
      <rPr>
        <sz val="12"/>
        <color rgb="FF000000"/>
        <rFont val="方正仿宋_GBK"/>
        <family val="4"/>
        <charset val="134"/>
      </rPr>
      <t>  成人广播电视教育</t>
    </r>
  </si>
  <si>
    <r>
      <rPr>
        <sz val="12"/>
        <color rgb="FF000000"/>
        <rFont val="方正仿宋_GBK"/>
        <family val="4"/>
        <charset val="134"/>
      </rPr>
      <t>  2050499</t>
    </r>
  </si>
  <si>
    <r>
      <rPr>
        <sz val="12"/>
        <color rgb="FF000000"/>
        <rFont val="方正仿宋_GBK"/>
        <family val="4"/>
        <charset val="134"/>
      </rPr>
      <t>  其他成人教育支出</t>
    </r>
  </si>
  <si>
    <r>
      <rPr>
        <sz val="12"/>
        <color rgb="FF000000"/>
        <rFont val="方正仿宋_GBK"/>
        <family val="4"/>
        <charset val="134"/>
      </rPr>
      <t> 20507</t>
    </r>
  </si>
  <si>
    <r>
      <rPr>
        <sz val="12"/>
        <color rgb="FF000000"/>
        <rFont val="方正仿宋_GBK"/>
        <family val="4"/>
        <charset val="134"/>
      </rPr>
      <t> 特殊教育</t>
    </r>
  </si>
  <si>
    <r>
      <rPr>
        <sz val="12"/>
        <color rgb="FF000000"/>
        <rFont val="方正仿宋_GBK"/>
        <family val="4"/>
        <charset val="134"/>
      </rPr>
      <t>  2050701</t>
    </r>
  </si>
  <si>
    <r>
      <rPr>
        <sz val="12"/>
        <color rgb="FF000000"/>
        <rFont val="方正仿宋_GBK"/>
        <family val="4"/>
        <charset val="134"/>
      </rPr>
      <t>  特殊学校教育</t>
    </r>
  </si>
  <si>
    <r>
      <rPr>
        <sz val="12"/>
        <color rgb="FF000000"/>
        <rFont val="方正仿宋_GBK"/>
        <family val="4"/>
        <charset val="134"/>
      </rPr>
      <t>  2050799</t>
    </r>
  </si>
  <si>
    <r>
      <rPr>
        <sz val="12"/>
        <color rgb="FF000000"/>
        <rFont val="方正仿宋_GBK"/>
        <family val="4"/>
        <charset val="134"/>
      </rPr>
      <t>  其他特殊教育支出</t>
    </r>
  </si>
  <si>
    <r>
      <rPr>
        <sz val="12"/>
        <color rgb="FF000000"/>
        <rFont val="方正仿宋_GBK"/>
        <family val="4"/>
        <charset val="134"/>
      </rPr>
      <t> 20508</t>
    </r>
  </si>
  <si>
    <r>
      <rPr>
        <sz val="12"/>
        <color rgb="FF000000"/>
        <rFont val="方正仿宋_GBK"/>
        <family val="4"/>
        <charset val="134"/>
      </rPr>
      <t> 进修及培训</t>
    </r>
  </si>
  <si>
    <r>
      <rPr>
        <sz val="12"/>
        <color rgb="FF000000"/>
        <rFont val="方正仿宋_GBK"/>
        <family val="4"/>
        <charset val="134"/>
      </rPr>
      <t>  2050801</t>
    </r>
  </si>
  <si>
    <r>
      <rPr>
        <sz val="12"/>
        <color rgb="FF000000"/>
        <rFont val="方正仿宋_GBK"/>
        <family val="4"/>
        <charset val="134"/>
      </rPr>
      <t>  教师进修</t>
    </r>
  </si>
  <si>
    <r>
      <rPr>
        <sz val="12"/>
        <color rgb="FF000000"/>
        <rFont val="方正仿宋_GBK"/>
        <family val="4"/>
        <charset val="134"/>
      </rPr>
      <t> 20509</t>
    </r>
  </si>
  <si>
    <r>
      <rPr>
        <sz val="12"/>
        <color rgb="FF000000"/>
        <rFont val="方正仿宋_GBK"/>
        <family val="4"/>
        <charset val="134"/>
      </rPr>
      <t> 教育费附加安排的支出</t>
    </r>
  </si>
  <si>
    <r>
      <rPr>
        <sz val="12"/>
        <color rgb="FF000000"/>
        <rFont val="方正仿宋_GBK"/>
        <family val="4"/>
        <charset val="134"/>
      </rPr>
      <t>  2050904</t>
    </r>
  </si>
  <si>
    <r>
      <rPr>
        <sz val="12"/>
        <color rgb="FF000000"/>
        <rFont val="方正仿宋_GBK"/>
        <family val="4"/>
        <charset val="134"/>
      </rPr>
      <t>  城市中小学教学设施</t>
    </r>
  </si>
  <si>
    <r>
      <rPr>
        <sz val="12"/>
        <color rgb="FF000000"/>
        <rFont val="方正仿宋_GBK"/>
        <family val="4"/>
        <charset val="134"/>
      </rPr>
      <t>  2050905</t>
    </r>
  </si>
  <si>
    <r>
      <rPr>
        <sz val="12"/>
        <color rgb="FF000000"/>
        <rFont val="方正仿宋_GBK"/>
        <family val="4"/>
        <charset val="134"/>
      </rPr>
      <t>  中等职业学校教学设施</t>
    </r>
  </si>
  <si>
    <r>
      <rPr>
        <sz val="12"/>
        <color rgb="FF000000"/>
        <rFont val="方正仿宋_GBK"/>
        <family val="4"/>
        <charset val="134"/>
      </rPr>
      <t>  2050999</t>
    </r>
  </si>
  <si>
    <r>
      <rPr>
        <sz val="12"/>
        <color rgb="FF000000"/>
        <rFont val="方正仿宋_GBK"/>
        <family val="4"/>
        <charset val="134"/>
      </rPr>
      <t>  其他教育费附加安排的支出</t>
    </r>
  </si>
  <si>
    <r>
      <rPr>
        <sz val="12"/>
        <color rgb="FF000000"/>
        <rFont val="方正仿宋_GBK"/>
        <family val="4"/>
        <charset val="134"/>
      </rPr>
      <t> 20599</t>
    </r>
  </si>
  <si>
    <r>
      <rPr>
        <sz val="12"/>
        <color rgb="FF000000"/>
        <rFont val="方正仿宋_GBK"/>
        <family val="4"/>
        <charset val="134"/>
      </rPr>
      <t> 其他教育支出</t>
    </r>
  </si>
  <si>
    <r>
      <rPr>
        <sz val="12"/>
        <color rgb="FF000000"/>
        <rFont val="方正仿宋_GBK"/>
        <family val="4"/>
        <charset val="134"/>
      </rPr>
      <t>  2059999</t>
    </r>
  </si>
  <si>
    <r>
      <rPr>
        <sz val="12"/>
        <color rgb="FF000000"/>
        <rFont val="方正仿宋_GBK"/>
        <family val="4"/>
        <charset val="134"/>
      </rPr>
      <t>  其他教育支出</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</si>
  <si>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</si>
  <si>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</si>
  <si>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2080502</t>
    </r>
  </si>
  <si>
    <r>
      <rPr>
        <sz val="12"/>
        <color rgb="FF000000"/>
        <rFont val="方正仿宋_GBK"/>
        <family val="4"/>
        <charset val="134"/>
      </rPr>
      <t>  事业单位离退休</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</si>
  <si>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</si>
  <si>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</si>
  <si>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</si>
  <si>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</si>
  <si>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</si>
  <si>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</si>
  <si>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</si>
  <si>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</si>
  <si>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2101101</t>
    </r>
  </si>
  <si>
    <r>
      <rPr>
        <sz val="12"/>
        <color rgb="FF000000"/>
        <rFont val="方正仿宋_GBK"/>
        <family val="4"/>
        <charset val="134"/>
      </rPr>
      <t>  行政单位医疗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</si>
  <si>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</si>
  <si>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</si>
  <si>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2101103</t>
    </r>
  </si>
  <si>
    <r>
      <rPr>
        <sz val="12"/>
        <color rgb="FF000000"/>
        <rFont val="方正仿宋_GBK"/>
        <family val="4"/>
        <charset val="134"/>
      </rPr>
      <t>  公务员医疗补助</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</si>
  <si>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</si>
  <si>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</si>
  <si>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</si>
  <si>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</si>
  <si>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</si>
  <si>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</si>
  <si>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2210203</t>
    </r>
  </si>
  <si>
    <r>
      <rPr>
        <sz val="12"/>
        <color rgb="FF000000"/>
        <rFont val="方正仿宋_GBK"/>
        <family val="4"/>
        <charset val="134"/>
      </rPr>
      <t>  购房补贴</t>
    </r>
  </si>
  <si>
    <r>
      <rPr>
        <sz val="12"/>
        <color rgb="FF000000"/>
        <rFont val="方正仿宋_GBK"/>
        <family val="4"/>
        <charset val="134"/>
      </rPr>
      <t> 22960</t>
    </r>
  </si>
  <si>
    <r>
      <rPr>
        <sz val="12"/>
        <color rgb="FF000000"/>
        <rFont val="方正仿宋_GBK"/>
        <family val="4"/>
        <charset val="134"/>
      </rPr>
      <t> 彩票公益金安排的支出</t>
    </r>
  </si>
  <si>
    <r>
      <rPr>
        <sz val="12"/>
        <color rgb="FF000000"/>
        <rFont val="方正仿宋_GBK"/>
        <family val="4"/>
        <charset val="134"/>
      </rPr>
      <t>  2296004</t>
    </r>
  </si>
  <si>
    <r>
      <rPr>
        <sz val="12"/>
        <color rgb="FF000000"/>
        <rFont val="方正仿宋_GBK"/>
        <family val="4"/>
        <charset val="134"/>
      </rPr>
      <t>  用于教育事业的彩票公益金支出</t>
    </r>
  </si>
  <si>
    <t>附表10</t>
  </si>
  <si>
    <t>2024年重庆市九龙坡区教育委员会一般公共预算财政拨款项目支出预算表</t>
  </si>
  <si>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</si>
  <si>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</si>
  <si>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30202</t>
    </r>
  </si>
  <si>
    <r>
      <rPr>
        <sz val="12"/>
        <color rgb="FF000000"/>
        <rFont val="方正仿宋_GBK"/>
        <family val="4"/>
        <charset val="134"/>
      </rPr>
      <t> 印刷费</t>
    </r>
  </si>
  <si>
    <r>
      <rPr>
        <sz val="12"/>
        <color rgb="FF000000"/>
        <rFont val="方正仿宋_GBK"/>
        <family val="4"/>
        <charset val="134"/>
      </rPr>
      <t> 30203</t>
    </r>
  </si>
  <si>
    <r>
      <rPr>
        <sz val="12"/>
        <color rgb="FF000000"/>
        <rFont val="方正仿宋_GBK"/>
        <family val="4"/>
        <charset val="134"/>
      </rPr>
      <t> 咨询费</t>
    </r>
  </si>
  <si>
    <r>
      <rPr>
        <sz val="12"/>
        <color rgb="FF000000"/>
        <rFont val="方正仿宋_GBK"/>
        <family val="4"/>
        <charset val="134"/>
      </rPr>
      <t> 30204</t>
    </r>
  </si>
  <si>
    <r>
      <rPr>
        <sz val="12"/>
        <color rgb="FF000000"/>
        <rFont val="方正仿宋_GBK"/>
        <family val="4"/>
        <charset val="134"/>
      </rPr>
      <t> 手续费</t>
    </r>
  </si>
  <si>
    <r>
      <rPr>
        <sz val="12"/>
        <color rgb="FF000000"/>
        <rFont val="方正仿宋_GBK"/>
        <family val="4"/>
        <charset val="134"/>
      </rPr>
      <t> 30205</t>
    </r>
  </si>
  <si>
    <r>
      <rPr>
        <sz val="12"/>
        <color rgb="FF000000"/>
        <rFont val="方正仿宋_GBK"/>
        <family val="4"/>
        <charset val="134"/>
      </rPr>
      <t> 水费</t>
    </r>
  </si>
  <si>
    <r>
      <rPr>
        <sz val="12"/>
        <color rgb="FF000000"/>
        <rFont val="方正仿宋_GBK"/>
        <family val="4"/>
        <charset val="134"/>
      </rPr>
      <t> 30206</t>
    </r>
  </si>
  <si>
    <r>
      <rPr>
        <sz val="12"/>
        <color rgb="FF000000"/>
        <rFont val="方正仿宋_GBK"/>
        <family val="4"/>
        <charset val="134"/>
      </rPr>
      <t> 电费</t>
    </r>
  </si>
  <si>
    <r>
      <rPr>
        <sz val="12"/>
        <color rgb="FF000000"/>
        <rFont val="方正仿宋_GBK"/>
        <family val="4"/>
        <charset val="134"/>
      </rPr>
      <t> 30207</t>
    </r>
  </si>
  <si>
    <r>
      <rPr>
        <sz val="12"/>
        <color rgb="FF000000"/>
        <rFont val="方正仿宋_GBK"/>
        <family val="4"/>
        <charset val="134"/>
      </rPr>
      <t> 邮电费</t>
    </r>
  </si>
  <si>
    <r>
      <rPr>
        <sz val="12"/>
        <color rgb="FF000000"/>
        <rFont val="方正仿宋_GBK"/>
        <family val="4"/>
        <charset val="134"/>
      </rPr>
      <t> 30209</t>
    </r>
  </si>
  <si>
    <r>
      <rPr>
        <sz val="12"/>
        <color rgb="FF000000"/>
        <rFont val="方正仿宋_GBK"/>
        <family val="4"/>
        <charset val="134"/>
      </rPr>
      <t> 物业管理费</t>
    </r>
  </si>
  <si>
    <r>
      <rPr>
        <sz val="12"/>
        <color rgb="FF000000"/>
        <rFont val="方正仿宋_GBK"/>
        <family val="4"/>
        <charset val="134"/>
      </rPr>
      <t> 30211</t>
    </r>
  </si>
  <si>
    <r>
      <rPr>
        <sz val="12"/>
        <color rgb="FF000000"/>
        <rFont val="方正仿宋_GBK"/>
        <family val="4"/>
        <charset val="134"/>
      </rPr>
      <t> 差旅费</t>
    </r>
  </si>
  <si>
    <r>
      <rPr>
        <sz val="12"/>
        <color rgb="FF000000"/>
        <rFont val="方正仿宋_GBK"/>
        <family val="4"/>
        <charset val="134"/>
      </rPr>
      <t> 30213</t>
    </r>
  </si>
  <si>
    <r>
      <rPr>
        <sz val="12"/>
        <color rgb="FF000000"/>
        <rFont val="方正仿宋_GBK"/>
        <family val="4"/>
        <charset val="134"/>
      </rPr>
      <t> 维修（护）费</t>
    </r>
  </si>
  <si>
    <r>
      <rPr>
        <sz val="12"/>
        <color rgb="FF000000"/>
        <rFont val="方正仿宋_GBK"/>
        <family val="4"/>
        <charset val="134"/>
      </rPr>
      <t> 30214</t>
    </r>
  </si>
  <si>
    <r>
      <rPr>
        <sz val="12"/>
        <color rgb="FF000000"/>
        <rFont val="方正仿宋_GBK"/>
        <family val="4"/>
        <charset val="134"/>
      </rPr>
      <t> 租赁费</t>
    </r>
  </si>
  <si>
    <r>
      <rPr>
        <sz val="12"/>
        <color rgb="FF000000"/>
        <rFont val="方正仿宋_GBK"/>
        <family val="4"/>
        <charset val="134"/>
      </rPr>
      <t> 30215</t>
    </r>
  </si>
  <si>
    <r>
      <rPr>
        <sz val="12"/>
        <color rgb="FF000000"/>
        <rFont val="方正仿宋_GBK"/>
        <family val="4"/>
        <charset val="134"/>
      </rPr>
      <t> 30216</t>
    </r>
  </si>
  <si>
    <r>
      <rPr>
        <sz val="12"/>
        <color rgb="FF000000"/>
        <rFont val="方正仿宋_GBK"/>
        <family val="4"/>
        <charset val="134"/>
      </rPr>
      <t> 30218</t>
    </r>
  </si>
  <si>
    <r>
      <rPr>
        <sz val="12"/>
        <color rgb="FF000000"/>
        <rFont val="方正仿宋_GBK"/>
        <family val="4"/>
        <charset val="134"/>
      </rPr>
      <t> 专用材料费</t>
    </r>
  </si>
  <si>
    <r>
      <rPr>
        <sz val="12"/>
        <color rgb="FF000000"/>
        <rFont val="方正仿宋_GBK"/>
        <family val="4"/>
        <charset val="134"/>
      </rPr>
      <t> 30226</t>
    </r>
  </si>
  <si>
    <r>
      <rPr>
        <sz val="12"/>
        <color rgb="FF000000"/>
        <rFont val="方正仿宋_GBK"/>
        <family val="4"/>
        <charset val="134"/>
      </rPr>
      <t> 劳务费</t>
    </r>
  </si>
  <si>
    <r>
      <rPr>
        <sz val="12"/>
        <color rgb="FF000000"/>
        <rFont val="方正仿宋_GBK"/>
        <family val="4"/>
        <charset val="134"/>
      </rPr>
      <t> 30227</t>
    </r>
  </si>
  <si>
    <r>
      <rPr>
        <sz val="12"/>
        <color rgb="FF000000"/>
        <rFont val="方正仿宋_GBK"/>
        <family val="4"/>
        <charset val="134"/>
      </rPr>
      <t> 30228</t>
    </r>
  </si>
  <si>
    <r>
      <rPr>
        <sz val="12"/>
        <color rgb="FF000000"/>
        <rFont val="方正仿宋_GBK"/>
        <family val="4"/>
        <charset val="134"/>
      </rPr>
      <t> 工会经费</t>
    </r>
  </si>
  <si>
    <r>
      <rPr>
        <sz val="12"/>
        <color rgb="FF000000"/>
        <rFont val="方正仿宋_GBK"/>
        <family val="4"/>
        <charset val="134"/>
      </rPr>
      <t> 30229</t>
    </r>
  </si>
  <si>
    <r>
      <rPr>
        <sz val="12"/>
        <color rgb="FF000000"/>
        <rFont val="方正仿宋_GBK"/>
        <family val="4"/>
        <charset val="134"/>
      </rPr>
      <t> 福利费</t>
    </r>
  </si>
  <si>
    <r>
      <rPr>
        <sz val="12"/>
        <color rgb="FF000000"/>
        <rFont val="方正仿宋_GBK"/>
        <family val="4"/>
        <charset val="134"/>
      </rPr>
      <t> 30231</t>
    </r>
  </si>
  <si>
    <r>
      <rPr>
        <sz val="12"/>
        <color rgb="FF000000"/>
        <rFont val="方正仿宋_GBK"/>
        <family val="4"/>
        <charset val="134"/>
      </rPr>
      <t> 30239</t>
    </r>
  </si>
  <si>
    <r>
      <rPr>
        <sz val="12"/>
        <color rgb="FF000000"/>
        <rFont val="方正仿宋_GBK"/>
        <family val="4"/>
        <charset val="134"/>
      </rPr>
      <t> 其他交通费用</t>
    </r>
  </si>
  <si>
    <r>
      <rPr>
        <sz val="12"/>
        <color rgb="FF000000"/>
        <rFont val="方正仿宋_GBK"/>
        <family val="4"/>
        <charset val="134"/>
      </rPr>
      <t> 30299</t>
    </r>
  </si>
  <si>
    <r>
      <rPr>
        <sz val="12"/>
        <color rgb="FF000000"/>
        <rFont val="方正仿宋_GBK"/>
        <family val="4"/>
        <charset val="134"/>
      </rPr>
      <t> 30305</t>
    </r>
  </si>
  <si>
    <r>
      <rPr>
        <sz val="12"/>
        <color rgb="FF000000"/>
        <rFont val="方正仿宋_GBK"/>
        <family val="4"/>
        <charset val="134"/>
      </rPr>
      <t> 生活补助</t>
    </r>
  </si>
  <si>
    <r>
      <rPr>
        <sz val="12"/>
        <color rgb="FF000000"/>
        <rFont val="方正仿宋_GBK"/>
        <family val="4"/>
        <charset val="134"/>
      </rPr>
      <t> 30308</t>
    </r>
  </si>
  <si>
    <r>
      <rPr>
        <sz val="12"/>
        <color rgb="FF000000"/>
        <rFont val="方正仿宋_GBK"/>
        <family val="4"/>
        <charset val="134"/>
      </rPr>
      <t> 31002</t>
    </r>
  </si>
  <si>
    <r>
      <rPr>
        <sz val="12"/>
        <color rgb="FF000000"/>
        <rFont val="方正仿宋_GBK"/>
        <family val="4"/>
        <charset val="134"/>
      </rPr>
      <t> 办公设备购置</t>
    </r>
  </si>
  <si>
    <r>
      <rPr>
        <sz val="12"/>
        <color rgb="FF000000"/>
        <rFont val="方正仿宋_GBK"/>
        <family val="4"/>
        <charset val="134"/>
      </rPr>
      <t> 31003</t>
    </r>
  </si>
  <si>
    <r>
      <rPr>
        <sz val="12"/>
        <color rgb="FF000000"/>
        <rFont val="方正仿宋_GBK"/>
        <family val="4"/>
        <charset val="134"/>
      </rPr>
      <t> 专用设备购置</t>
    </r>
  </si>
  <si>
    <r>
      <rPr>
        <sz val="12"/>
        <color rgb="FF000000"/>
        <rFont val="方正仿宋_GBK"/>
        <family val="4"/>
        <charset val="134"/>
      </rPr>
      <t> 31006</t>
    </r>
  </si>
  <si>
    <r>
      <rPr>
        <sz val="12"/>
        <color rgb="FF000000"/>
        <rFont val="方正仿宋_GBK"/>
        <family val="4"/>
        <charset val="134"/>
      </rPr>
      <t> 大型修缮</t>
    </r>
  </si>
  <si>
    <r>
      <rPr>
        <sz val="12"/>
        <color rgb="FF000000"/>
        <rFont val="方正仿宋_GBK"/>
        <family val="4"/>
        <charset val="134"/>
      </rPr>
      <t> 31013</t>
    </r>
  </si>
  <si>
    <r>
      <rPr>
        <sz val="12"/>
        <color rgb="FF000000"/>
        <rFont val="方正仿宋_GBK"/>
        <family val="4"/>
        <charset val="134"/>
      </rPr>
      <t> 公务用车购置</t>
    </r>
  </si>
  <si>
    <t> 31022</t>
  </si>
  <si>
    <t xml:space="preserve"> 无形资产购置</t>
  </si>
  <si>
    <r>
      <rPr>
        <sz val="12"/>
        <color rgb="FF000000"/>
        <rFont val="方正仿宋_GBK"/>
        <family val="4"/>
        <charset val="134"/>
      </rPr>
      <t> 31099</t>
    </r>
  </si>
  <si>
    <r>
      <rPr>
        <sz val="12"/>
        <color rgb="FF000000"/>
        <rFont val="方正仿宋_GBK"/>
        <family val="4"/>
        <charset val="134"/>
      </rPr>
      <t> 其他资本性支出</t>
    </r>
  </si>
  <si>
    <t>附表11</t>
  </si>
  <si>
    <r>
      <rPr>
        <sz val="12"/>
        <color rgb="FF000000"/>
        <rFont val="方正仿宋_GBK"/>
        <family val="4"/>
        <charset val="134"/>
      </rPr>
      <t> 50209</t>
    </r>
  </si>
  <si>
    <t>503</t>
  </si>
  <si>
    <t>机关资本性支出</t>
  </si>
  <si>
    <r>
      <rPr>
        <sz val="12"/>
        <color rgb="FF000000"/>
        <rFont val="方正仿宋_GBK"/>
        <family val="4"/>
        <charset val="134"/>
      </rPr>
      <t> 50306</t>
    </r>
  </si>
  <si>
    <r>
      <rPr>
        <sz val="12"/>
        <color rgb="FF000000"/>
        <rFont val="方正仿宋_GBK"/>
        <family val="4"/>
        <charset val="134"/>
      </rPr>
      <t> 设备购置</t>
    </r>
  </si>
  <si>
    <r>
      <rPr>
        <sz val="12"/>
        <color rgb="FF000000"/>
        <rFont val="方正仿宋_GBK"/>
        <family val="4"/>
        <charset val="134"/>
      </rPr>
      <t> 50307</t>
    </r>
  </si>
  <si>
    <r>
      <rPr>
        <sz val="12"/>
        <color rgb="FF000000"/>
        <rFont val="方正仿宋_GBK"/>
        <family val="4"/>
        <charset val="134"/>
      </rPr>
      <t> 50399</t>
    </r>
  </si>
  <si>
    <t>项目名称</t>
  </si>
  <si>
    <t>单位资金</t>
  </si>
  <si>
    <t>一般债券</t>
  </si>
  <si>
    <t>外国政府和国际组织贷款</t>
  </si>
  <si>
    <t>外国政府和国际组织赠款</t>
  </si>
  <si>
    <t>专项债券</t>
  </si>
  <si>
    <t>附属单位上缴收入资金</t>
  </si>
  <si>
    <t>其他收入资金</t>
  </si>
  <si>
    <t xml:space="preserve"> </t>
  </si>
  <si>
    <t>学前教育专项经费（固）</t>
  </si>
  <si>
    <t>义务教育阶段学生教辅资料（固）</t>
  </si>
  <si>
    <t>学生资助专项经费</t>
  </si>
  <si>
    <t>非税弥补公用经费（专户）</t>
  </si>
  <si>
    <t>学校设备购置专项经费</t>
  </si>
  <si>
    <t>渝财教（2023）182号提前下达2024年城乡义务教育补助资金-生均公用经费</t>
  </si>
  <si>
    <t>公务用车购置</t>
  </si>
  <si>
    <t>全区学生体检工作专项经费</t>
  </si>
  <si>
    <t>学生营养促进工程（固）</t>
  </si>
  <si>
    <t>学生资助奖补经费</t>
  </si>
  <si>
    <t>2024年重庆市九龙坡区教育委员会政府采购明细表</t>
  </si>
  <si>
    <t>金额单位：万元</t>
  </si>
  <si>
    <t>部门单位</t>
  </si>
  <si>
    <t>项目编码</t>
  </si>
  <si>
    <t>功能科目</t>
  </si>
  <si>
    <t>政府经济科目</t>
  </si>
  <si>
    <t>部门经济科目</t>
  </si>
  <si>
    <t>是否政府采购</t>
  </si>
  <si>
    <t>项目状态</t>
  </si>
  <si>
    <t>合计：</t>
  </si>
  <si>
    <t>250-重庆市九龙坡区教育委员会</t>
  </si>
  <si>
    <t>  250001-重庆市九龙坡区教育委员会（本级）</t>
  </si>
  <si>
    <t>   250001-重庆市九龙坡区教育委员会（本级）</t>
  </si>
  <si>
    <t>50010722T000000158136</t>
  </si>
  <si>
    <t>2050299-其他普通教育支出</t>
  </si>
  <si>
    <t>50201-办公经费</t>
  </si>
  <si>
    <t>30202-印刷费</t>
  </si>
  <si>
    <t>是</t>
  </si>
  <si>
    <t>预算局确认已审</t>
  </si>
  <si>
    <t>  250005-重庆市九龙坡职业教育中心</t>
  </si>
  <si>
    <t>   250005-重庆市九龙坡职业教育中心</t>
  </si>
  <si>
    <t>50010721Y000000026919</t>
  </si>
  <si>
    <t>学校设备购置费</t>
  </si>
  <si>
    <t>2050302-中等职业教育</t>
  </si>
  <si>
    <t>50601-资本性支出</t>
  </si>
  <si>
    <t>31002-办公设备购置</t>
  </si>
  <si>
    <t>50010722T000000158146</t>
  </si>
  <si>
    <t>2050905-中等职业学校教学设施</t>
  </si>
  <si>
    <t>  250006-重庆市杨家坪中学</t>
  </si>
  <si>
    <t>   250006-重庆市杨家坪中学</t>
  </si>
  <si>
    <t>2050904-城市中小学教学设施</t>
  </si>
  <si>
    <t>  250009-重庆市渝西中学</t>
  </si>
  <si>
    <t>   250009-重庆市渝西中学</t>
  </si>
  <si>
    <t>2050204-高中教育</t>
  </si>
  <si>
    <t>2050999-其他教育费附加安排的支出</t>
  </si>
  <si>
    <t>  250012-重庆市九龙坡区育才实验学校</t>
  </si>
  <si>
    <t>   250012-重庆市九龙坡区育才实验学校</t>
  </si>
  <si>
    <t>2050203-初中教育</t>
  </si>
  <si>
    <t>  250017-重庆市铁路中学校</t>
  </si>
  <si>
    <t>   250017-重庆市铁路中学校</t>
  </si>
  <si>
    <t>50010722T000000157384</t>
  </si>
  <si>
    <t>31003-专用设备购置</t>
  </si>
  <si>
    <t>50010724T000004280658</t>
  </si>
  <si>
    <t>50502-商品和服务支出</t>
  </si>
  <si>
    <t>30209-物业管理费</t>
  </si>
  <si>
    <t>  250026-重庆市九龙坡区西彭镇第一中学</t>
  </si>
  <si>
    <t>   250026-重庆市九龙坡区西彭镇第一中学</t>
  </si>
  <si>
    <t>50010721Y000000026904</t>
  </si>
  <si>
    <t>教育生均公用经费定额</t>
  </si>
  <si>
    <t>  250027-重庆市九龙坡区西彭镇第二中学校</t>
  </si>
  <si>
    <t>   250027-重庆市九龙坡区西彭镇第二中学校</t>
  </si>
  <si>
    <t>  250031-重庆市九龙坡区谢家湾（金茂）小学校</t>
  </si>
  <si>
    <t>   250031-重庆市九龙坡区谢家湾（金茂）小学校</t>
  </si>
  <si>
    <t>2050202-小学教育</t>
  </si>
  <si>
    <t>  250032-重庆市九龙坡区铝城小学</t>
  </si>
  <si>
    <t>   250032-重庆市九龙坡区铝城小学</t>
  </si>
  <si>
    <t>  250033-重庆市九龙坡区谢家湾小学校</t>
  </si>
  <si>
    <t>   250033-重庆市九龙坡区谢家湾小学校</t>
  </si>
  <si>
    <t>50010724T000004199435</t>
  </si>
  <si>
    <t>31013-公务用车购置</t>
  </si>
  <si>
    <t>  250035-重庆市九龙坡区杨石路小学校</t>
  </si>
  <si>
    <t>   250035-重庆市九龙坡区杨石路小学校</t>
  </si>
  <si>
    <t>  250037-重庆市九龙坡区石坪桥小学校</t>
  </si>
  <si>
    <t>   250037-重庆市九龙坡区石坪桥小学校</t>
  </si>
  <si>
    <t>  250038-重庆市九龙坡区鹅公岩小学校</t>
  </si>
  <si>
    <t>   250038-重庆市九龙坡区鹅公岩小学校</t>
  </si>
  <si>
    <t>  250039-重庆市九龙坡区玉清寺小学校</t>
  </si>
  <si>
    <t>   250039-重庆市九龙坡区玉清寺小学校</t>
  </si>
  <si>
    <t>  250042-重庆市九龙坡区人和小学校</t>
  </si>
  <si>
    <t>   250042-重庆市九龙坡区人和小学校</t>
  </si>
  <si>
    <t>  250044-重庆市九龙坡区田坝小学校</t>
  </si>
  <si>
    <t>   250044-重庆市九龙坡区田坝小学校</t>
  </si>
  <si>
    <t>  250046-重庆市九龙坡区九龙小学校</t>
  </si>
  <si>
    <t>   250046-重庆市九龙坡区九龙小学校</t>
  </si>
  <si>
    <t>  250047-重庆市九龙坡区蟠龙小学校</t>
  </si>
  <si>
    <t>   250047-重庆市九龙坡区蟠龙小学校</t>
  </si>
  <si>
    <t>  250048-重庆市九龙坡区华梁幼儿园</t>
  </si>
  <si>
    <t>   250048-重庆市九龙坡区华梁幼儿园</t>
  </si>
  <si>
    <t>50010724Y000004054041</t>
  </si>
  <si>
    <t>教育生均公用经费定额-非义务教育</t>
  </si>
  <si>
    <t>2050201-学前教育</t>
  </si>
  <si>
    <t>  250056-重庆市九龙坡区西彭镇第一小学校</t>
  </si>
  <si>
    <t>   250056-重庆市九龙坡区西彭镇第一小学校</t>
  </si>
  <si>
    <t>  250058-重庆市九龙坡区西彭镇第三小学校</t>
  </si>
  <si>
    <t>   250058-重庆市九龙坡区西彭镇第三小学校</t>
  </si>
  <si>
    <t>  250060-重庆市九龙坡区陶家镇小学校</t>
  </si>
  <si>
    <t>   250060-重庆市九龙坡区陶家镇小学校</t>
  </si>
  <si>
    <t>  250062-重庆市九龙坡区西彭园区实验小学校</t>
  </si>
  <si>
    <t>   250062-重庆市九龙坡区西彭园区实验小学校</t>
  </si>
  <si>
    <t>  250066-重庆市九龙坡区教师进修学院</t>
  </si>
  <si>
    <t>   250066-重庆市九龙坡区教师进修学院</t>
  </si>
  <si>
    <t>50010721Y000000026902</t>
  </si>
  <si>
    <t>公用经费综合定额（事业）</t>
  </si>
  <si>
    <t>2050801-教师进修</t>
  </si>
  <si>
    <t>  250068-重庆市九龙坡区中小学卫生保健所</t>
  </si>
  <si>
    <t>   250068-重庆市九龙坡区中小学卫生保健所</t>
  </si>
  <si>
    <t>50010722T000000158138</t>
  </si>
  <si>
    <t>2059999-其他教育支出</t>
  </si>
  <si>
    <t>30227-委托业务费</t>
  </si>
  <si>
    <t>  250069-重庆市九龙坡区教育发展服务中心</t>
  </si>
  <si>
    <t>   250069-重庆市九龙坡区教育发展服务中心</t>
  </si>
  <si>
    <t>50010722T000000158151</t>
  </si>
  <si>
    <t>50902-助学金</t>
  </si>
  <si>
    <t>30308-助学金</t>
  </si>
  <si>
    <t>  250070-重庆市九龙坡区教育信息技术与装备中心</t>
  </si>
  <si>
    <t>   250070-重庆市九龙坡区教育信息技术与装备中心</t>
  </si>
  <si>
    <t>  250071-重庆市九龙坡区学生资助管理中心</t>
  </si>
  <si>
    <t>   250071-重庆市九龙坡区学生资助管理中心</t>
  </si>
  <si>
    <t>50010722T000000158140</t>
  </si>
  <si>
    <t>2050199-其他教育管理事务支出</t>
  </si>
  <si>
    <t>  250073-四川外国语大学九龙坡区附属小学校</t>
  </si>
  <si>
    <t>   250073-四川外国语大学九龙坡区附属小学校</t>
  </si>
  <si>
    <t>  250074-重庆市高新技术产业开发区石桥铺小学</t>
  </si>
  <si>
    <t>   250074-重庆市高新技术产业开发区石桥铺小学</t>
  </si>
  <si>
    <t>  250075-重庆市九龙坡区石新路小学校</t>
  </si>
  <si>
    <t>   250075-重庆市九龙坡区石新路小学校</t>
  </si>
  <si>
    <t>  250080-重庆外国语学校森林小学</t>
  </si>
  <si>
    <t>   250080-重庆外国语学校森林小学</t>
  </si>
  <si>
    <t>  250081-重庆高新技术产业开发区第一实验小学校</t>
  </si>
  <si>
    <t>   250081-重庆高新技术产业开发区第一实验小学校</t>
  </si>
  <si>
    <t>  250082-重庆市六十五中学</t>
  </si>
  <si>
    <t>   250082-重庆市六十五中学</t>
  </si>
  <si>
    <t>  250083-重庆市渝高中学校</t>
  </si>
  <si>
    <t>   250083-重庆市渝高中学校</t>
  </si>
  <si>
    <t>  250084-重庆市红光中学</t>
  </si>
  <si>
    <t>   250084-重庆市红光中学</t>
  </si>
  <si>
    <t>  250086-重庆市九龙坡区彩云湖小学校</t>
  </si>
  <si>
    <t>   250086-重庆市九龙坡区彩云湖小学校</t>
  </si>
  <si>
    <t>  250088-重庆市九龙坡区华福小学校</t>
  </si>
  <si>
    <t>   250088-重庆市九龙坡区华福小学校</t>
  </si>
  <si>
    <t>  250092-重庆市九龙坡区谢家湾幼儿园</t>
  </si>
  <si>
    <t>   250092-重庆市九龙坡区谢家湾幼儿园</t>
  </si>
  <si>
    <t>  250096-重庆市九龙坡区华玉小学校</t>
  </si>
  <si>
    <t>   250096-重庆市九龙坡区华玉小学校</t>
  </si>
  <si>
    <t>  250102-重庆谢家湾学校</t>
  </si>
  <si>
    <t>   250102-重庆谢家湾学校</t>
  </si>
  <si>
    <t>  250105-重庆市九龙坡区育才小学校</t>
  </si>
  <si>
    <t>   250105-重庆市九龙坡区育才小学校</t>
  </si>
  <si>
    <t>  250106-重庆市九龙坡区巴国城小学校</t>
  </si>
  <si>
    <t>   250106-重庆市九龙坡区巴国城小学校</t>
  </si>
  <si>
    <t>  250110-重庆市九龙坡区北大燕南小学校</t>
  </si>
  <si>
    <t>   250110-重庆市九龙坡区北大燕南小学校</t>
  </si>
  <si>
    <t>2024年重庆市九龙坡区教育委员会整体支出绩效目标申报表</t>
  </si>
  <si>
    <t xml:space="preserve"> 预算年度:2024                                                                    </t>
  </si>
  <si>
    <t>预算（单位）名称：</t>
  </si>
  <si>
    <t>总体资金情况（元）</t>
  </si>
  <si>
    <t>预算支出总额</t>
  </si>
  <si>
    <t>财政拨款</t>
  </si>
  <si>
    <t>专户资金</t>
  </si>
  <si>
    <t/>
  </si>
  <si>
    <t>部
门
整
体
绩
效
情
况</t>
  </si>
  <si>
    <t>整体绩效目标</t>
  </si>
  <si>
    <t>年度绩效指标</t>
  </si>
  <si>
    <t>一级指标</t>
  </si>
  <si>
    <t>二级指标</t>
  </si>
  <si>
    <t xml:space="preserve"> 三级指标</t>
  </si>
  <si>
    <t>绩效指标性质</t>
  </si>
  <si>
    <t>绩效指标值</t>
  </si>
  <si>
    <t>绩效度量单位</t>
  </si>
  <si>
    <t>权重</t>
  </si>
  <si>
    <t>产出指标</t>
  </si>
  <si>
    <t>数量指标</t>
  </si>
  <si>
    <t>教育集团个数</t>
  </si>
  <si>
    <t>≥</t>
  </si>
  <si>
    <t>10</t>
  </si>
  <si>
    <t>个</t>
  </si>
  <si>
    <t>评选名家工作室所数</t>
  </si>
  <si>
    <t>评选学科骨干教师人数</t>
  </si>
  <si>
    <t>1000</t>
  </si>
  <si>
    <t>名</t>
  </si>
  <si>
    <t>学校设备购置经费</t>
  </si>
  <si>
    <t>2000</t>
  </si>
  <si>
    <t>万元</t>
  </si>
  <si>
    <t>学校校舍维修经费</t>
  </si>
  <si>
    <t>成本指标</t>
  </si>
  <si>
    <t>年度预算执行率</t>
  </si>
  <si>
    <t>70</t>
  </si>
  <si>
    <t>%</t>
  </si>
  <si>
    <t>效益指标</t>
  </si>
  <si>
    <t>社会效益</t>
  </si>
  <si>
    <t>学前教育公办率</t>
  </si>
  <si>
    <t>60</t>
  </si>
  <si>
    <t>可持续发展</t>
  </si>
  <si>
    <t>以真抓实劲、敢抓狠劲、善抓巧劲、常抓韧劲，奋力书写九龙教育发展新篇章</t>
  </si>
  <si>
    <t>定性</t>
  </si>
  <si>
    <t>好</t>
  </si>
  <si>
    <t>可持续影响</t>
  </si>
  <si>
    <t>办好人民满意的教育、建好新时代教育强区</t>
  </si>
  <si>
    <t>满意度指标</t>
  </si>
  <si>
    <t>社会对九龙教育发展满意度</t>
  </si>
  <si>
    <t>90</t>
  </si>
  <si>
    <t>其他说明</t>
  </si>
  <si>
    <t>2024年重庆市九龙坡区教育委员会绩效目标表</t>
  </si>
  <si>
    <t>单位信息：</t>
  </si>
  <si>
    <t>250001-重庆市九龙坡区教育委员会（本级）</t>
  </si>
  <si>
    <t>项目名称：</t>
  </si>
  <si>
    <t>职能职责与活动：</t>
  </si>
  <si>
    <t>0502-教育资助工作/01-教育资助管理</t>
  </si>
  <si>
    <t>主管部门：</t>
  </si>
  <si>
    <t>项目经办人：</t>
  </si>
  <si>
    <t>项目总额：</t>
  </si>
  <si>
    <t>预算执行率权重(%)：</t>
  </si>
  <si>
    <t>项目经办人电话：</t>
  </si>
  <si>
    <t>023-68781908</t>
  </si>
  <si>
    <t>其中：</t>
  </si>
  <si>
    <t>财政资金：</t>
  </si>
  <si>
    <t>整体目标：</t>
  </si>
  <si>
    <t xml:space="preserve">完善学生资助管理工作机制，强化制度建设、认真梳理现行资助管理制度和资助工作流程；集中管理资助资金，由学校财务部门集中统一管理、统一财务核算。严格学生资助资金发放管理，严格发放方式，按照有关管理办法规定的资助资金方式和发放时间，及时、准确、足额发放；防范违规行为，严禁任何单位、个人截留、侵占、挪用资助资金；定期发放清理，对资助资金发放进行定期清理。推进资助信息全程公开透明，健全公开内容，确保各类资助政策全过程在阳光下运行，接受各方监督；完善公开手段，方便广大学生和家长监督、查阅。从严查处资助违法违纪行为，做好档案管理；强化内部审计；严查违规行为。
</t>
  </si>
  <si>
    <t>财政专户管理资金：</t>
  </si>
  <si>
    <t>单位资金：</t>
  </si>
  <si>
    <t>社会投入资金：</t>
  </si>
  <si>
    <t>银行贷款：</t>
  </si>
  <si>
    <t>三级指标</t>
  </si>
  <si>
    <t>指标性质</t>
  </si>
  <si>
    <t>历史参考值</t>
  </si>
  <si>
    <t>指标值</t>
  </si>
  <si>
    <t>度量单位</t>
  </si>
  <si>
    <t>权重（%）</t>
  </si>
  <si>
    <t>备注</t>
  </si>
  <si>
    <t>时效指标</t>
  </si>
  <si>
    <t>资助资金及时发放到位</t>
  </si>
  <si>
    <t>及时</t>
  </si>
  <si>
    <t>元/人年</t>
  </si>
  <si>
    <t>20</t>
  </si>
  <si>
    <t>资助各级各类学生数</t>
  </si>
  <si>
    <t>3000</t>
  </si>
  <si>
    <t>人</t>
  </si>
  <si>
    <t>15</t>
  </si>
  <si>
    <t>学生资助资金</t>
  </si>
  <si>
    <t>900</t>
  </si>
  <si>
    <t>教育公平</t>
  </si>
  <si>
    <t>教育发展</t>
  </si>
  <si>
    <t>帮扶对象满意度指标</t>
  </si>
  <si>
    <t>受助学生满意度</t>
  </si>
  <si>
    <t>0401-学前教育管理/01-学前教育日常管理</t>
  </si>
  <si>
    <t xml:space="preserve">学前教育是终身学习的开端，是国民教育体系的重要组成部分，是重要的社会公益事业。为深入贯彻党的十九大精神，加快构建布局合理、公益普惠的学前教育公共服务体系，切实推动基础教育一流强区建设，根据《教育部等四部门关于实施第三期学前教育行动计划的意见》（教基〔2017〕3号）和《重庆市人民政府关于第三期学前教育行动计划的实施意见》（渝府发〔2017〕48号）精神，编制2022年学前教育专项经费。推进学前教育普及普惠安全优质发展，实现幼有所育。牢牢把握公益普惠基本方向，着力扩大普惠性学前教育资源供给，健全学前教育政策保障体系，加强幼儿园教师队伍建设，提高幼儿园保教质量，推进学前教育普及普惠安全优质发展，学前教育普惠率达到市级目标要求。
</t>
  </si>
  <si>
    <t xml:space="preserve">0 </t>
  </si>
  <si>
    <t>幼儿园人数</t>
  </si>
  <si>
    <t>40000</t>
  </si>
  <si>
    <t>质量指标</t>
  </si>
  <si>
    <t>普惠性学前教育覆盖率</t>
  </si>
  <si>
    <t>80</t>
  </si>
  <si>
    <t>学前三年毛入园率</t>
  </si>
  <si>
    <t>普惠幼儿园覆盖率</t>
  </si>
  <si>
    <t>改变学前教育过于商业化、减轻家长负担</t>
  </si>
  <si>
    <t>年</t>
  </si>
  <si>
    <t>服务对象满意度指标</t>
  </si>
  <si>
    <t>家长满意度</t>
  </si>
  <si>
    <t>95</t>
  </si>
  <si>
    <r>
      <t xml:space="preserve">1.聚焦＂五创建设＂，在建设教育强区上下功夫。一是中小学党建引领创新和质量创优。二是创建全国未成年人思想道德建设先进城区。三是创建学前教育普及普惠区。针对＂市对区＂考核要求，聚焦普及普惠，完善覆盖全区、布局合理、公办普惠的学前教育服务体系，确保公办率60％、普惠率92％以上。四是创建义务教育优质均衡区。全面提升义务教育普及程度、学业质量、学生素养，办好每一所学校，教好每一名学生，确保教育质量整体达标。五是创建职业教育＂双优＂特色区。　　　　　　　　　　　　　　　　　　　　　　　　　　                                                                                                                 　　　　　　　　2.聚焦＂五名工程＂，在引领教育优质均衡上下功夫。一是配塑名家。实施＂未来教育家＂培育行动，每年评选10个名家工作室。二是建设名校。坚持＂一校一亮点、一校一特色＂完成首批特色学校评估。三是培养名师。实施＂1531＂名师工作室，动态评选1000名学科骨干教师、500名学科教学名师、300名学科带头人、100名九龙名师。四是打磨名课。五是培育名学生。我们不求人人成名，但求人人成才，从＂育分＂向＂育人＂转变，以＂水滴石穿＂的耐心、＂静待花开＂的坚守，让每个学生都有人生出彩的机会，形成＂激励人人争先，引领人人成才＂的育人氛围。　　　　　　　　　　　　　　　　　　　　　　　　　　　　　　　　　　　　　　　　　　　　　　　　　　　　　　　　　　　　　　　　　　　　　　　　　　　　　　　　　　　　　　3.聚焦＂五张名片＂，推动教育特色发展上下功夫。一是做亮＂行知＂名片。二是做亮＂国际＂名片。三是做亮＂课改＂名片。四是做亮＂特色＂名片。五是做亮＂质量＂名片。　　　　　　　　　　　　　　　　　　　　　4.聚焦＂五大改革＂，在深化教育治理创新上下功夫。一是聚焦专家办校，分类分布实施中小学党组织领导的校长负责制。二是聚焦质量立校，落实落地＂以生为本，减负提质＂教学改革。三是聚焦科研兴校，先行先试教育评价改革。坚持党把方向、改革导向、评价取向、试点引向、问题指向＂五向＂把握，深化新时代教育评价改革，聚焦10项重点，推进22所学校改革试点，新增一批试点学校，评选推广一批改革典型案例，争取承办全市教育评价改革现场会。四是聚焦集团强校，推动推进党委领导的集团化办学。建好10大教育集团、5大教育共同体、８个结对帮带体。五是聚焦纪法护校，细化深化教育体制机制改革。　       </t>
    </r>
    <r>
      <rPr>
        <sz val="11"/>
        <color indexed="8"/>
        <rFont val="方正仿宋_GBK"/>
        <family val="4"/>
        <charset val="134"/>
      </rPr>
      <t>　　　　　　　　　　　　　　　　　　　　　　　　　　　　　　　　　　　　　　　　　　　　　　　　　　　　　　　　　</t>
    </r>
    <r>
      <rPr>
        <sz val="11"/>
        <color indexed="8"/>
        <rFont val="方正仿宋_GBK"/>
        <family val="4"/>
        <charset val="134"/>
      </rPr>
      <t xml:space="preserve">              </t>
    </r>
    <r>
      <rPr>
        <sz val="11"/>
        <color indexed="8"/>
        <rFont val="方正仿宋_GBK"/>
        <family val="4"/>
        <charset val="134"/>
      </rPr>
      <t>5.聚焦＂五化新局＂，在规划建设优质学校上下功夫。一是推动学前教育普及普惠化，二是推动基础教育优质均衡化，三是推动职业教育＂双优＂一体化，四是推动智慧教育数字现代化，五是推动＂科艺＂融合发展特色化。打造＂科艺＂教育融合发展带。</t>
    </r>
    <phoneticPr fontId="44" type="noConversion"/>
  </si>
  <si>
    <r>
      <t>附表1</t>
    </r>
    <r>
      <rPr>
        <sz val="10"/>
        <color rgb="FF000000"/>
        <rFont val="方正楷体_GBK"/>
        <family val="4"/>
        <charset val="134"/>
      </rPr>
      <t>2</t>
    </r>
    <phoneticPr fontId="44" type="noConversion"/>
  </si>
  <si>
    <r>
      <t>附表1</t>
    </r>
    <r>
      <rPr>
        <sz val="10"/>
        <color rgb="FF000000"/>
        <rFont val="方正楷体_GBK"/>
        <family val="4"/>
        <charset val="134"/>
      </rPr>
      <t>3</t>
    </r>
    <phoneticPr fontId="44" type="noConversion"/>
  </si>
  <si>
    <r>
      <t>附表1</t>
    </r>
    <r>
      <rPr>
        <sz val="10"/>
        <color rgb="FF000000"/>
        <rFont val="方正楷体_GBK"/>
        <family val="4"/>
        <charset val="134"/>
      </rPr>
      <t>4</t>
    </r>
    <phoneticPr fontId="44" type="noConversion"/>
  </si>
  <si>
    <t>单位：万元</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</si>
</sst>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Red]\(0.00\)"/>
    <numFmt numFmtId="178" formatCode="#,##0.00_ "/>
  </numFmts>
  <fonts count="49">
    <font>
      <sz val="11"/>
      <color indexed="8"/>
      <name val="宋体"/>
      <charset val="1"/>
      <scheme val="minor"/>
    </font>
    <font>
      <sz val="11"/>
      <color theme="1"/>
      <name val="宋体"/>
      <family val="3"/>
      <charset val="134"/>
      <scheme val="minor"/>
    </font>
    <font>
      <sz val="9"/>
      <color theme="1"/>
      <name val="宋体"/>
      <family val="3"/>
      <charset val="134"/>
      <scheme val="minor"/>
    </font>
    <font>
      <sz val="10"/>
      <color rgb="FF000000"/>
      <name val="方正楷体_GBK"/>
      <family val="4"/>
      <charset val="134"/>
    </font>
    <font>
      <b/>
      <sz val="12"/>
      <color theme="1"/>
      <name val="宋体"/>
      <family val="3"/>
      <charset val="134"/>
      <scheme val="minor"/>
    </font>
    <font>
      <b/>
      <sz val="11"/>
      <color theme="1"/>
      <name val="方正仿宋_GBK"/>
      <family val="4"/>
      <charset val="134"/>
    </font>
    <font>
      <sz val="11"/>
      <color theme="1"/>
      <name val="方正仿宋_GBK"/>
      <family val="4"/>
      <charset val="134"/>
    </font>
    <font>
      <sz val="11"/>
      <color theme="1"/>
      <name val="宋体"/>
      <family val="3"/>
      <charset val="134"/>
    </font>
    <font>
      <b/>
      <sz val="16"/>
      <color theme="0" tint="-0.499984740745262"/>
      <name val="微软雅黑"/>
      <family val="2"/>
      <charset val="134"/>
    </font>
    <font>
      <sz val="11"/>
      <color indexed="8"/>
      <name val="方正仿宋_GBK"/>
      <family val="4"/>
      <charset val="134"/>
    </font>
    <font>
      <b/>
      <sz val="11"/>
      <color indexed="8"/>
      <name val="方正仿宋_GBK"/>
      <family val="4"/>
      <charset val="134"/>
    </font>
    <font>
      <b/>
      <sz val="12"/>
      <color theme="1"/>
      <name val="方正仿宋_GBK"/>
      <family val="4"/>
      <charset val="134"/>
    </font>
    <font>
      <b/>
      <sz val="14"/>
      <color theme="0" tint="-0.499984740745262"/>
      <name val="方正仿宋_GBK"/>
      <family val="4"/>
      <charset val="134"/>
    </font>
    <font>
      <b/>
      <sz val="11"/>
      <color indexed="10"/>
      <name val="方正仿宋_GBK"/>
      <family val="4"/>
      <charset val="134"/>
    </font>
    <font>
      <sz val="10"/>
      <color indexed="8"/>
      <name val="方正仿宋_GBK"/>
      <family val="4"/>
      <charset val="134"/>
    </font>
    <font>
      <b/>
      <sz val="19"/>
      <color rgb="FF000000"/>
      <name val="SimSun"/>
      <charset val="134"/>
    </font>
    <font>
      <sz val="10"/>
      <color rgb="FF000000"/>
      <name val="方正仿宋_GBK"/>
      <family val="4"/>
      <charset val="134"/>
    </font>
    <font>
      <sz val="9"/>
      <name val="SimSun"/>
      <charset val="134"/>
    </font>
    <font>
      <sz val="19"/>
      <color rgb="FF000000"/>
      <name val="方正小标宋_GBK"/>
      <family val="4"/>
      <charset val="134"/>
    </font>
    <font>
      <sz val="9"/>
      <color rgb="FF000000"/>
      <name val="SimSun"/>
      <charset val="134"/>
    </font>
    <font>
      <b/>
      <sz val="12"/>
      <color rgb="FF000000"/>
      <name val="方正仿宋_GBK"/>
      <family val="4"/>
      <charset val="134"/>
    </font>
    <font>
      <b/>
      <sz val="12"/>
      <color rgb="FF000000"/>
      <name val="Times New Roman"/>
      <family val="1"/>
    </font>
    <font>
      <sz val="10"/>
      <color rgb="FF000000"/>
      <name val="Times New Roman"/>
      <family val="1"/>
    </font>
    <font>
      <sz val="16"/>
      <color rgb="FF000000"/>
      <name val="方正小标宋_GBK"/>
      <family val="4"/>
      <charset val="134"/>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15"/>
      <color rgb="FF000000"/>
      <name val="方正小标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17"/>
      <color rgb="FF000000"/>
      <name val="方正小标宋_GBK"/>
      <family val="4"/>
      <charset val="134"/>
    </font>
    <font>
      <sz val="11"/>
      <color indexed="8"/>
      <name val="等线"/>
      <family val="3"/>
      <charset val="134"/>
    </font>
    <font>
      <sz val="11"/>
      <color indexed="8"/>
      <name val="宋体"/>
      <family val="3"/>
      <charset val="134"/>
      <scheme val="minor"/>
    </font>
    <font>
      <sz val="9"/>
      <name val="宋体"/>
      <family val="3"/>
      <charset val="134"/>
      <scheme val="minor"/>
    </font>
    <font>
      <sz val="9"/>
      <name val="方正仿宋_GBK"/>
      <family val="4"/>
      <charset val="134"/>
    </font>
    <font>
      <sz val="11"/>
      <color indexed="8"/>
      <name val="方正仿宋_GBK"/>
      <family val="4"/>
      <charset val="134"/>
    </font>
    <font>
      <sz val="10"/>
      <color rgb="FF000000"/>
      <name val="方正楷体_GBK"/>
      <family val="4"/>
      <charset val="134"/>
    </font>
    <font>
      <b/>
      <sz val="9"/>
      <color theme="1"/>
      <name val="方正仿宋_GBK"/>
      <family val="4"/>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alignment vertical="center"/>
    </xf>
    <xf numFmtId="0" fontId="1" fillId="0" borderId="0">
      <alignment vertical="center"/>
    </xf>
    <xf numFmtId="0" fontId="42" fillId="0" borderId="0">
      <alignment vertical="center"/>
    </xf>
    <xf numFmtId="0" fontId="43" fillId="0" borderId="0">
      <alignment vertical="center"/>
    </xf>
    <xf numFmtId="0" fontId="1" fillId="0" borderId="0"/>
  </cellStyleXfs>
  <cellXfs count="129">
    <xf numFmtId="0" fontId="0" fillId="0" borderId="0" xfId="0">
      <alignment vertical="center"/>
    </xf>
    <xf numFmtId="0" fontId="43" fillId="0" borderId="0" xfId="3">
      <alignment vertical="center"/>
    </xf>
    <xf numFmtId="0" fontId="1" fillId="0" borderId="0" xfId="4" applyFont="1" applyFill="1" applyAlignment="1">
      <alignment vertical="center"/>
    </xf>
    <xf numFmtId="0" fontId="1" fillId="0" borderId="0" xfId="4" applyFont="1" applyFill="1" applyAlignment="1">
      <alignment horizontal="center" vertical="center"/>
    </xf>
    <xf numFmtId="0" fontId="2" fillId="0" borderId="0" xfId="4" applyFont="1" applyFill="1" applyAlignment="1">
      <alignment vertical="center"/>
    </xf>
    <xf numFmtId="0" fontId="5" fillId="0" borderId="1" xfId="4" applyFont="1" applyFill="1" applyBorder="1" applyAlignment="1">
      <alignment vertical="center"/>
    </xf>
    <xf numFmtId="0" fontId="5" fillId="0" borderId="1" xfId="4" applyFont="1" applyFill="1" applyBorder="1" applyAlignment="1">
      <alignment horizontal="center" vertical="center"/>
    </xf>
    <xf numFmtId="0" fontId="6" fillId="0" borderId="1" xfId="4" applyFont="1" applyFill="1" applyBorder="1" applyAlignment="1">
      <alignment horizontal="center" vertical="center"/>
    </xf>
    <xf numFmtId="0" fontId="2" fillId="0" borderId="0" xfId="4" applyFont="1" applyFill="1" applyAlignment="1">
      <alignment horizontal="center" vertical="center"/>
    </xf>
    <xf numFmtId="0" fontId="5" fillId="0" borderId="1" xfId="4" applyFont="1" applyFill="1" applyBorder="1" applyAlignment="1">
      <alignment horizontal="right" vertical="center"/>
    </xf>
    <xf numFmtId="0" fontId="7" fillId="0" borderId="0" xfId="1" applyFont="1">
      <alignment vertical="center"/>
    </xf>
    <xf numFmtId="0" fontId="3" fillId="0" borderId="0" xfId="0" applyFont="1" applyBorder="1" applyAlignment="1">
      <alignment vertical="center" wrapText="1"/>
    </xf>
    <xf numFmtId="0" fontId="9" fillId="0" borderId="1" xfId="2" applyFont="1" applyBorder="1" applyAlignment="1">
      <alignment horizontal="center" vertical="center" wrapText="1"/>
    </xf>
    <xf numFmtId="177" fontId="9" fillId="2" borderId="1" xfId="2" applyNumberFormat="1" applyFont="1" applyFill="1" applyBorder="1" applyAlignment="1">
      <alignment horizontal="center" vertical="center" wrapText="1"/>
    </xf>
    <xf numFmtId="177" fontId="9" fillId="0" borderId="1" xfId="2"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7" fillId="0" borderId="0" xfId="1" applyFont="1" applyBorder="1">
      <alignment vertical="center"/>
    </xf>
    <xf numFmtId="177" fontId="9" fillId="0" borderId="1" xfId="2" applyNumberFormat="1" applyFont="1" applyBorder="1" applyAlignment="1">
      <alignment horizontal="center" vertical="center"/>
    </xf>
    <xf numFmtId="0" fontId="6" fillId="0" borderId="1" xfId="1" applyFont="1" applyFill="1" applyBorder="1" applyAlignment="1" applyProtection="1">
      <alignment horizontal="left" vertical="center" wrapText="1"/>
      <protection locked="0"/>
    </xf>
    <xf numFmtId="0" fontId="6" fillId="0" borderId="1" xfId="1" applyFont="1" applyFill="1" applyBorder="1" applyAlignment="1">
      <alignment vertical="center" wrapText="1"/>
    </xf>
    <xf numFmtId="0" fontId="14" fillId="0" borderId="0" xfId="3" applyFont="1">
      <alignment vertical="center"/>
    </xf>
    <xf numFmtId="0" fontId="16" fillId="0" borderId="2" xfId="3" applyFont="1" applyBorder="1" applyAlignment="1">
      <alignment horizontal="center" vertical="center" wrapText="1"/>
    </xf>
    <xf numFmtId="0" fontId="16" fillId="0" borderId="2" xfId="3" applyFont="1" applyBorder="1" applyAlignment="1">
      <alignment vertical="center"/>
    </xf>
    <xf numFmtId="0" fontId="16" fillId="0" borderId="2" xfId="3" applyFont="1" applyBorder="1" applyAlignment="1">
      <alignment horizontal="left" vertical="center"/>
    </xf>
    <xf numFmtId="0" fontId="16" fillId="0" borderId="2" xfId="3" applyFont="1" applyBorder="1" applyAlignment="1">
      <alignment horizontal="left" vertical="center" wrapText="1"/>
    </xf>
    <xf numFmtId="4" fontId="16" fillId="0" borderId="2" xfId="3" applyNumberFormat="1" applyFont="1" applyBorder="1" applyAlignment="1">
      <alignment horizontal="right" vertical="center"/>
    </xf>
    <xf numFmtId="0" fontId="19" fillId="0" borderId="2" xfId="0" applyFont="1" applyBorder="1" applyAlignment="1">
      <alignment vertical="center" wrapText="1"/>
    </xf>
    <xf numFmtId="0" fontId="20"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16" fillId="0" borderId="2" xfId="0" applyFont="1" applyBorder="1" applyAlignment="1">
      <alignment horizontal="left" vertical="center"/>
    </xf>
    <xf numFmtId="4" fontId="21" fillId="0" borderId="2" xfId="0" applyNumberFormat="1" applyFont="1" applyBorder="1" applyAlignment="1">
      <alignment horizontal="right" vertical="center" wrapText="1"/>
    </xf>
    <xf numFmtId="4" fontId="22" fillId="0" borderId="2" xfId="0" applyNumberFormat="1" applyFont="1" applyBorder="1" applyAlignment="1">
      <alignment horizontal="right" vertical="center" wrapText="1"/>
    </xf>
    <xf numFmtId="0" fontId="25" fillId="0" borderId="0" xfId="0" applyFont="1" applyBorder="1" applyAlignment="1">
      <alignment horizontal="right" vertical="center" wrapText="1"/>
    </xf>
    <xf numFmtId="0" fontId="27" fillId="0" borderId="2" xfId="0" applyFont="1" applyBorder="1" applyAlignment="1">
      <alignment horizontal="center" vertical="center" wrapText="1"/>
    </xf>
    <xf numFmtId="0" fontId="25" fillId="0" borderId="2" xfId="0" applyFont="1" applyBorder="1" applyAlignment="1">
      <alignment horizontal="left" vertical="center" wrapText="1"/>
    </xf>
    <xf numFmtId="4" fontId="28" fillId="0" borderId="2" xfId="0" applyNumberFormat="1" applyFont="1" applyBorder="1" applyAlignment="1">
      <alignment horizontal="right" vertical="center" wrapText="1"/>
    </xf>
    <xf numFmtId="0" fontId="25" fillId="0" borderId="2" xfId="0" applyFont="1" applyBorder="1" applyAlignment="1">
      <alignment horizontal="left" vertical="center"/>
    </xf>
    <xf numFmtId="0" fontId="19" fillId="0" borderId="0" xfId="0" applyFont="1" applyBorder="1" applyAlignment="1">
      <alignment horizontal="center" vertical="center" wrapText="1"/>
    </xf>
    <xf numFmtId="0" fontId="3" fillId="0" borderId="0" xfId="0" applyFont="1" applyBorder="1" applyAlignment="1">
      <alignment horizontal="right" vertical="center" wrapText="1"/>
    </xf>
    <xf numFmtId="0" fontId="25" fillId="0" borderId="2" xfId="0" applyFont="1" applyBorder="1" applyAlignment="1">
      <alignment vertical="center"/>
    </xf>
    <xf numFmtId="0" fontId="25" fillId="0" borderId="2" xfId="0" applyFont="1" applyBorder="1" applyAlignment="1">
      <alignment vertical="center" wrapText="1"/>
    </xf>
    <xf numFmtId="0" fontId="30" fillId="0" borderId="2" xfId="0" applyFont="1" applyBorder="1" applyAlignment="1">
      <alignment horizontal="center" vertical="center"/>
    </xf>
    <xf numFmtId="4" fontId="32" fillId="0" borderId="2" xfId="0" applyNumberFormat="1" applyFont="1" applyBorder="1" applyAlignment="1">
      <alignment horizontal="right" vertical="center"/>
    </xf>
    <xf numFmtId="0" fontId="33" fillId="0" borderId="2" xfId="0" applyFont="1" applyBorder="1" applyAlignment="1">
      <alignment horizontal="left" vertical="center"/>
    </xf>
    <xf numFmtId="0" fontId="33" fillId="0" borderId="2" xfId="0" applyFont="1" applyBorder="1" applyAlignment="1">
      <alignment vertical="center"/>
    </xf>
    <xf numFmtId="4" fontId="34" fillId="0" borderId="2" xfId="0" applyNumberFormat="1" applyFont="1" applyBorder="1" applyAlignment="1">
      <alignment horizontal="right" vertical="center"/>
    </xf>
    <xf numFmtId="0" fontId="33" fillId="0" borderId="2" xfId="0" applyFont="1" applyBorder="1" applyAlignment="1">
      <alignment horizontal="left" vertical="center" wrapText="1"/>
    </xf>
    <xf numFmtId="0" fontId="33" fillId="0" borderId="2" xfId="0" applyFont="1" applyBorder="1" applyAlignment="1">
      <alignment vertical="center" wrapText="1"/>
    </xf>
    <xf numFmtId="0" fontId="3" fillId="0" borderId="0" xfId="0" applyFont="1" applyBorder="1" applyAlignment="1">
      <alignment horizontal="right" vertical="center"/>
    </xf>
    <xf numFmtId="0" fontId="35" fillId="0" borderId="0" xfId="0" applyFont="1" applyBorder="1" applyAlignment="1">
      <alignment horizontal="right" vertical="center"/>
    </xf>
    <xf numFmtId="0" fontId="27" fillId="0" borderId="2" xfId="0" applyFont="1" applyBorder="1" applyAlignment="1">
      <alignment horizontal="center" vertical="center"/>
    </xf>
    <xf numFmtId="0" fontId="20" fillId="0" borderId="2" xfId="0" applyFont="1" applyBorder="1" applyAlignment="1">
      <alignment horizontal="center" vertical="center"/>
    </xf>
    <xf numFmtId="4" fontId="28" fillId="0" borderId="2" xfId="0" applyNumberFormat="1" applyFont="1" applyBorder="1" applyAlignment="1">
      <alignment horizontal="right" vertical="center"/>
    </xf>
    <xf numFmtId="0" fontId="19" fillId="0" borderId="0" xfId="0" applyFont="1" applyBorder="1" applyAlignment="1">
      <alignment vertical="center"/>
    </xf>
    <xf numFmtId="0" fontId="37" fillId="0" borderId="2" xfId="0" applyFont="1" applyBorder="1" applyAlignment="1">
      <alignment horizontal="center" vertical="center"/>
    </xf>
    <xf numFmtId="4" fontId="39" fillId="0" borderId="2" xfId="0" applyNumberFormat="1" applyFont="1" applyBorder="1" applyAlignment="1">
      <alignment horizontal="right" vertical="center"/>
    </xf>
    <xf numFmtId="0" fontId="16" fillId="0" borderId="2" xfId="0" applyFont="1" applyBorder="1" applyAlignment="1">
      <alignment vertical="center"/>
    </xf>
    <xf numFmtId="4" fontId="22" fillId="0" borderId="2" xfId="0" applyNumberFormat="1" applyFont="1" applyBorder="1" applyAlignment="1">
      <alignment horizontal="right" vertical="center"/>
    </xf>
    <xf numFmtId="0" fontId="37" fillId="0" borderId="2" xfId="0" applyFont="1" applyBorder="1" applyAlignment="1">
      <alignment horizontal="center" vertical="center" wrapText="1"/>
    </xf>
    <xf numFmtId="4" fontId="22"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17" fillId="0" borderId="0" xfId="0" applyFont="1" applyBorder="1" applyAlignment="1">
      <alignment vertical="center" wrapText="1"/>
    </xf>
    <xf numFmtId="178" fontId="0" fillId="0" borderId="0" xfId="0" applyNumberFormat="1">
      <alignment vertical="center"/>
    </xf>
    <xf numFmtId="0" fontId="24" fillId="0" borderId="0" xfId="0" applyFont="1" applyBorder="1" applyAlignment="1">
      <alignment vertical="center" wrapText="1"/>
    </xf>
    <xf numFmtId="4" fontId="21" fillId="0" borderId="2" xfId="0" applyNumberFormat="1" applyFont="1" applyBorder="1" applyAlignment="1">
      <alignment horizontal="right" vertical="center"/>
    </xf>
    <xf numFmtId="0" fontId="19" fillId="0" borderId="2" xfId="0" applyFont="1" applyBorder="1" applyAlignment="1">
      <alignment horizontal="right" vertical="center" wrapText="1"/>
    </xf>
    <xf numFmtId="0" fontId="0" fillId="0" borderId="0" xfId="0" applyAlignment="1">
      <alignment vertical="center" wrapText="1"/>
    </xf>
    <xf numFmtId="0" fontId="43" fillId="0" borderId="0" xfId="3" applyAlignment="1">
      <alignment vertical="center" wrapText="1"/>
    </xf>
    <xf numFmtId="0" fontId="16" fillId="0" borderId="2" xfId="3" applyFont="1" applyBorder="1" applyAlignment="1">
      <alignment vertical="center" wrapText="1"/>
    </xf>
    <xf numFmtId="0" fontId="16" fillId="0" borderId="0" xfId="3" applyFont="1" applyBorder="1" applyAlignment="1">
      <alignment vertical="center" wrapText="1"/>
    </xf>
    <xf numFmtId="0" fontId="6" fillId="0" borderId="0" xfId="4" applyFont="1" applyFill="1" applyBorder="1" applyAlignment="1">
      <alignment horizontal="center" vertical="center"/>
    </xf>
    <xf numFmtId="0" fontId="47" fillId="0" borderId="0" xfId="0" applyFont="1" applyBorder="1" applyAlignment="1">
      <alignment vertical="center" wrapText="1"/>
    </xf>
    <xf numFmtId="0" fontId="4" fillId="0" borderId="0" xfId="4" applyFont="1" applyFill="1" applyBorder="1" applyAlignment="1">
      <alignment horizontal="center" vertical="center"/>
    </xf>
    <xf numFmtId="0" fontId="48" fillId="0" borderId="0" xfId="4" applyFont="1" applyFill="1" applyBorder="1" applyAlignment="1">
      <alignment horizontal="center" vertical="center"/>
    </xf>
    <xf numFmtId="0" fontId="41"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6" fillId="0" borderId="0" xfId="0" applyFont="1" applyBorder="1" applyAlignment="1">
      <alignment horizontal="center" vertical="center" wrapText="1"/>
    </xf>
    <xf numFmtId="0" fontId="16" fillId="0" borderId="0" xfId="0" applyFont="1" applyBorder="1" applyAlignment="1">
      <alignment horizontal="center" vertical="center"/>
    </xf>
    <xf numFmtId="0" fontId="37" fillId="0" borderId="2" xfId="0" applyFont="1" applyBorder="1" applyAlignment="1">
      <alignment horizontal="center" vertical="center"/>
    </xf>
    <xf numFmtId="0" fontId="38" fillId="0" borderId="2" xfId="0" applyFont="1" applyBorder="1" applyAlignment="1">
      <alignment horizontal="center" vertical="center"/>
    </xf>
    <xf numFmtId="0" fontId="36"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27" fillId="0" borderId="2" xfId="0" applyFont="1" applyBorder="1" applyAlignment="1">
      <alignment horizontal="center" vertical="center"/>
    </xf>
    <xf numFmtId="0" fontId="30"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30" fillId="0" borderId="2" xfId="0" applyFont="1" applyBorder="1" applyAlignment="1">
      <alignment horizontal="center" vertical="center"/>
    </xf>
    <xf numFmtId="0" fontId="31" fillId="0" borderId="2" xfId="0" applyFont="1" applyBorder="1" applyAlignment="1">
      <alignment horizontal="center" vertical="center"/>
    </xf>
    <xf numFmtId="0" fontId="15" fillId="0" borderId="0" xfId="3" applyFont="1" applyBorder="1" applyAlignment="1">
      <alignment horizontal="center" vertical="center" wrapText="1"/>
    </xf>
    <xf numFmtId="0" fontId="16"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9" fillId="0" borderId="1" xfId="1" applyFont="1" applyFill="1" applyBorder="1" applyAlignment="1">
      <alignment horizontal="left" vertical="top" wrapText="1"/>
    </xf>
    <xf numFmtId="0" fontId="11" fillId="0" borderId="1" xfId="1" applyFont="1" applyBorder="1" applyAlignment="1">
      <alignment horizontal="center" vertical="center" wrapText="1"/>
    </xf>
    <xf numFmtId="0" fontId="11"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10"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6" fillId="0" borderId="1" xfId="1" applyFont="1" applyBorder="1" applyAlignment="1">
      <alignment vertical="center"/>
    </xf>
    <xf numFmtId="0" fontId="6" fillId="0" borderId="1" xfId="1" applyFont="1" applyBorder="1" applyAlignment="1">
      <alignment vertical="center" wrapText="1"/>
    </xf>
    <xf numFmtId="0" fontId="10" fillId="2" borderId="1" xfId="1" applyFont="1" applyFill="1" applyBorder="1" applyAlignment="1">
      <alignment horizontal="center" vertical="center" wrapText="1"/>
    </xf>
    <xf numFmtId="0" fontId="10" fillId="0" borderId="1" xfId="2" applyFont="1" applyBorder="1" applyAlignment="1">
      <alignment horizontal="center" vertical="center" wrapText="1"/>
    </xf>
    <xf numFmtId="0" fontId="46" fillId="0" borderId="1" xfId="1" applyFont="1" applyFill="1" applyBorder="1" applyAlignment="1">
      <alignment horizontal="left" vertical="top" wrapText="1"/>
    </xf>
    <xf numFmtId="0" fontId="12"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0" borderId="0" xfId="1" applyFont="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13" fillId="2" borderId="1" xfId="1" applyFont="1" applyFill="1" applyBorder="1" applyAlignment="1">
      <alignment horizontal="right" vertical="center" wrapText="1"/>
    </xf>
    <xf numFmtId="0" fontId="5" fillId="0" borderId="1" xfId="4" applyFont="1" applyFill="1" applyBorder="1" applyAlignment="1">
      <alignment horizontal="right" vertical="center"/>
    </xf>
    <xf numFmtId="0" fontId="6" fillId="0" borderId="1" xfId="4" applyNumberFormat="1" applyFont="1" applyFill="1" applyBorder="1" applyAlignment="1">
      <alignment horizontal="center" vertical="center"/>
    </xf>
    <xf numFmtId="0" fontId="6" fillId="0" borderId="1" xfId="4" applyFont="1" applyFill="1" applyBorder="1" applyAlignment="1">
      <alignment horizontal="center" vertical="center"/>
    </xf>
    <xf numFmtId="0" fontId="5" fillId="0" borderId="1" xfId="4" applyFont="1" applyFill="1" applyBorder="1" applyAlignment="1">
      <alignment horizontal="center" vertical="top"/>
    </xf>
    <xf numFmtId="0" fontId="6" fillId="0" borderId="1" xfId="4" applyFont="1" applyFill="1" applyBorder="1" applyAlignment="1">
      <alignment horizontal="left" vertical="top" wrapText="1"/>
    </xf>
    <xf numFmtId="0" fontId="6" fillId="0" borderId="1" xfId="4" applyFont="1" applyFill="1" applyBorder="1" applyAlignment="1">
      <alignment horizontal="left" vertical="center"/>
    </xf>
    <xf numFmtId="176" fontId="6" fillId="0" borderId="1" xfId="4" applyNumberFormat="1" applyFont="1" applyFill="1" applyBorder="1" applyAlignment="1">
      <alignment horizontal="center" vertical="center"/>
    </xf>
    <xf numFmtId="0" fontId="4" fillId="0" borderId="0" xfId="4" applyFont="1" applyFill="1" applyBorder="1" applyAlignment="1">
      <alignment horizontal="center" vertical="center"/>
    </xf>
    <xf numFmtId="176" fontId="6" fillId="0" borderId="1" xfId="4" applyNumberFormat="1" applyFont="1" applyFill="1" applyBorder="1" applyAlignment="1">
      <alignment horizontal="center" vertical="center" wrapText="1"/>
    </xf>
    <xf numFmtId="0" fontId="47" fillId="0" borderId="0" xfId="3" applyFont="1" applyBorder="1" applyAlignment="1">
      <alignment horizontal="left" vertical="center" wrapText="1"/>
    </xf>
    <xf numFmtId="0" fontId="3" fillId="0" borderId="0" xfId="3" applyFont="1" applyBorder="1" applyAlignment="1">
      <alignment horizontal="left" vertical="center" wrapText="1"/>
    </xf>
  </cellXfs>
  <cellStyles count="5">
    <cellStyle name="常规" xfId="0" builtinId="0"/>
    <cellStyle name="常规 2" xfId="1"/>
    <cellStyle name="常规 2 2" xfId="2"/>
    <cellStyle name="常规 3" xfId="3"/>
    <cellStyle name="常规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B18" sqref="B18"/>
    </sheetView>
  </sheetViews>
  <sheetFormatPr defaultColWidth="9.75" defaultRowHeight="13.5"/>
  <cols>
    <col min="1" max="1" width="23.625" customWidth="1"/>
    <col min="2" max="2" width="17.25" customWidth="1"/>
    <col min="3" max="3" width="25.75" customWidth="1"/>
    <col min="4" max="4" width="17.125" customWidth="1"/>
    <col min="5" max="5" width="16.375" customWidth="1"/>
    <col min="6" max="6" width="15.5" customWidth="1"/>
    <col min="7" max="7" width="16.5" customWidth="1"/>
    <col min="8" max="10" width="9.75" customWidth="1"/>
  </cols>
  <sheetData>
    <row r="1" spans="1:7" ht="16.350000000000001" customHeight="1">
      <c r="A1" s="11" t="s">
        <v>0</v>
      </c>
    </row>
    <row r="2" spans="1:7" ht="40.5" customHeight="1">
      <c r="A2" s="78" t="s">
        <v>1</v>
      </c>
      <c r="B2" s="78"/>
      <c r="C2" s="78"/>
      <c r="D2" s="78"/>
      <c r="E2" s="78"/>
      <c r="F2" s="78"/>
      <c r="G2" s="78"/>
    </row>
    <row r="3" spans="1:7" ht="23.25" customHeight="1">
      <c r="G3" s="53" t="s">
        <v>2</v>
      </c>
    </row>
    <row r="4" spans="1:7" ht="43.15" customHeight="1">
      <c r="A4" s="79" t="s">
        <v>3</v>
      </c>
      <c r="B4" s="79"/>
      <c r="C4" s="79" t="s">
        <v>4</v>
      </c>
      <c r="D4" s="79"/>
      <c r="E4" s="79"/>
      <c r="F4" s="79"/>
      <c r="G4" s="79"/>
    </row>
    <row r="5" spans="1:7" ht="43.15" customHeight="1">
      <c r="A5" s="54" t="s">
        <v>5</v>
      </c>
      <c r="B5" s="54" t="s">
        <v>6</v>
      </c>
      <c r="C5" s="54" t="s">
        <v>5</v>
      </c>
      <c r="D5" s="54" t="s">
        <v>7</v>
      </c>
      <c r="E5" s="37" t="s">
        <v>8</v>
      </c>
      <c r="F5" s="37" t="s">
        <v>9</v>
      </c>
      <c r="G5" s="37" t="s">
        <v>10</v>
      </c>
    </row>
    <row r="6" spans="1:7" ht="24.2" customHeight="1">
      <c r="A6" s="55" t="s">
        <v>11</v>
      </c>
      <c r="B6" s="68">
        <v>310260.83</v>
      </c>
      <c r="C6" s="55" t="s">
        <v>12</v>
      </c>
      <c r="D6" s="68">
        <f>SUM(E6:G6)</f>
        <v>321329.64</v>
      </c>
      <c r="E6" s="68">
        <f>SUM(E7:E11)</f>
        <v>320979.64</v>
      </c>
      <c r="F6" s="68">
        <f>SUM(F7:F11)</f>
        <v>350</v>
      </c>
      <c r="G6" s="68"/>
    </row>
    <row r="7" spans="1:7" ht="23.25" customHeight="1">
      <c r="A7" s="43" t="s">
        <v>13</v>
      </c>
      <c r="B7" s="56">
        <v>309910.83</v>
      </c>
      <c r="C7" s="43" t="s">
        <v>14</v>
      </c>
      <c r="D7" s="56">
        <f>SUM(E7:G7)</f>
        <v>264538.27</v>
      </c>
      <c r="E7" s="56">
        <v>264538.27</v>
      </c>
      <c r="F7" s="56"/>
      <c r="G7" s="56"/>
    </row>
    <row r="8" spans="1:7" ht="23.25" customHeight="1">
      <c r="A8" s="43" t="s">
        <v>15</v>
      </c>
      <c r="B8" s="56">
        <v>350</v>
      </c>
      <c r="C8" s="43" t="s">
        <v>16</v>
      </c>
      <c r="D8" s="56">
        <f t="shared" ref="D8:D11" si="0">SUM(E8:G8)</f>
        <v>32052.36</v>
      </c>
      <c r="E8" s="56">
        <v>32052.36</v>
      </c>
      <c r="F8" s="56"/>
      <c r="G8" s="56"/>
    </row>
    <row r="9" spans="1:7" ht="23.25" customHeight="1">
      <c r="A9" s="43" t="s">
        <v>17</v>
      </c>
      <c r="B9" s="56"/>
      <c r="C9" s="43" t="s">
        <v>18</v>
      </c>
      <c r="D9" s="56">
        <f t="shared" si="0"/>
        <v>9374.0400000000009</v>
      </c>
      <c r="E9" s="56">
        <v>9374.0400000000009</v>
      </c>
      <c r="F9" s="56"/>
      <c r="G9" s="56"/>
    </row>
    <row r="10" spans="1:7" ht="23.25" customHeight="1">
      <c r="A10" s="43"/>
      <c r="B10" s="56"/>
      <c r="C10" s="43" t="s">
        <v>19</v>
      </c>
      <c r="D10" s="56">
        <f t="shared" si="0"/>
        <v>15014.97</v>
      </c>
      <c r="E10" s="56">
        <v>15014.97</v>
      </c>
      <c r="F10" s="56"/>
      <c r="G10" s="56"/>
    </row>
    <row r="11" spans="1:7" ht="23.25" customHeight="1">
      <c r="A11" s="43"/>
      <c r="B11" s="56"/>
      <c r="C11" s="43" t="s">
        <v>20</v>
      </c>
      <c r="D11" s="56">
        <f t="shared" si="0"/>
        <v>350</v>
      </c>
      <c r="E11" s="56"/>
      <c r="F11" s="56">
        <v>350</v>
      </c>
      <c r="G11" s="56"/>
    </row>
    <row r="12" spans="1:7" ht="23.25" customHeight="1">
      <c r="A12" s="29"/>
      <c r="B12" s="69"/>
      <c r="C12" s="29"/>
      <c r="D12" s="56"/>
      <c r="E12" s="56"/>
      <c r="F12" s="56"/>
      <c r="G12" s="56"/>
    </row>
    <row r="13" spans="1:7" ht="22.35" customHeight="1">
      <c r="A13" s="30" t="s">
        <v>21</v>
      </c>
      <c r="B13" s="68">
        <f>B14</f>
        <v>11068.81</v>
      </c>
      <c r="C13" s="30" t="s">
        <v>22</v>
      </c>
      <c r="D13" s="68"/>
      <c r="E13" s="68"/>
      <c r="F13" s="68"/>
      <c r="G13" s="68"/>
    </row>
    <row r="14" spans="1:7" ht="21.6" customHeight="1">
      <c r="A14" s="44" t="s">
        <v>23</v>
      </c>
      <c r="B14" s="56">
        <v>11068.81</v>
      </c>
      <c r="C14" s="29"/>
      <c r="D14" s="56"/>
      <c r="E14" s="56"/>
      <c r="F14" s="56"/>
      <c r="G14" s="56"/>
    </row>
    <row r="15" spans="1:7" ht="20.65" customHeight="1">
      <c r="A15" s="44" t="s">
        <v>24</v>
      </c>
      <c r="B15" s="69"/>
      <c r="C15" s="29"/>
      <c r="D15" s="56"/>
      <c r="E15" s="56"/>
      <c r="F15" s="56"/>
      <c r="G15" s="56"/>
    </row>
    <row r="16" spans="1:7" ht="20.65" customHeight="1">
      <c r="A16" s="44" t="s">
        <v>25</v>
      </c>
      <c r="B16" s="69"/>
      <c r="C16" s="29"/>
      <c r="D16" s="56"/>
      <c r="E16" s="56"/>
      <c r="F16" s="56"/>
      <c r="G16" s="56"/>
    </row>
    <row r="17" spans="1:7" ht="22.5" customHeight="1">
      <c r="A17" s="29"/>
      <c r="B17" s="69"/>
      <c r="C17" s="29"/>
      <c r="D17" s="56"/>
      <c r="E17" s="56"/>
      <c r="F17" s="56"/>
      <c r="G17" s="56"/>
    </row>
    <row r="18" spans="1:7" ht="24.2" customHeight="1">
      <c r="A18" s="55" t="s">
        <v>26</v>
      </c>
      <c r="B18" s="68">
        <f>B6+B13</f>
        <v>321329.64</v>
      </c>
      <c r="C18" s="55" t="s">
        <v>27</v>
      </c>
      <c r="D18" s="68">
        <f>D6</f>
        <v>321329.64</v>
      </c>
      <c r="E18" s="68">
        <f t="shared" ref="E18:F18" si="1">E6</f>
        <v>320979.64</v>
      </c>
      <c r="F18" s="68">
        <f t="shared" si="1"/>
        <v>350</v>
      </c>
      <c r="G18" s="68"/>
    </row>
  </sheetData>
  <mergeCells count="3">
    <mergeCell ref="A2:G2"/>
    <mergeCell ref="A4:B4"/>
    <mergeCell ref="C4:G4"/>
  </mergeCells>
  <phoneticPr fontId="44"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workbookViewId="0">
      <selection activeCell="H16" sqref="H16"/>
    </sheetView>
  </sheetViews>
  <sheetFormatPr defaultColWidth="9.75" defaultRowHeight="13.5"/>
  <cols>
    <col min="1" max="1" width="12.375" customWidth="1"/>
    <col min="2" max="2" width="40.375" customWidth="1"/>
    <col min="3" max="3" width="17.5" customWidth="1"/>
    <col min="4" max="4" width="18" customWidth="1"/>
    <col min="5" max="5" width="16.375" customWidth="1"/>
    <col min="6" max="6" width="15.875" customWidth="1"/>
  </cols>
  <sheetData>
    <row r="1" spans="1:6" ht="16.350000000000001" customHeight="1">
      <c r="A1" s="11" t="s">
        <v>28</v>
      </c>
    </row>
    <row r="2" spans="1:6" ht="21.6" customHeight="1">
      <c r="A2" s="82" t="s">
        <v>29</v>
      </c>
      <c r="B2" s="82"/>
      <c r="C2" s="82"/>
      <c r="D2" s="82"/>
      <c r="E2" s="82"/>
    </row>
    <row r="3" spans="1:6" ht="19.899999999999999" customHeight="1">
      <c r="A3" s="82"/>
      <c r="B3" s="82"/>
      <c r="C3" s="82"/>
      <c r="D3" s="82"/>
      <c r="E3" s="82"/>
    </row>
    <row r="4" spans="1:6" ht="20.65" customHeight="1">
      <c r="A4" s="65"/>
      <c r="B4" s="65"/>
      <c r="C4" s="65"/>
      <c r="D4" s="65"/>
      <c r="E4" s="52" t="s">
        <v>2</v>
      </c>
    </row>
    <row r="5" spans="1:6" ht="34.5" customHeight="1">
      <c r="A5" s="80" t="s">
        <v>30</v>
      </c>
      <c r="B5" s="80"/>
      <c r="C5" s="80" t="s">
        <v>31</v>
      </c>
      <c r="D5" s="80"/>
      <c r="E5" s="80"/>
    </row>
    <row r="6" spans="1:6" ht="29.25" customHeight="1">
      <c r="A6" s="62" t="s">
        <v>32</v>
      </c>
      <c r="B6" s="62" t="s">
        <v>33</v>
      </c>
      <c r="C6" s="62" t="s">
        <v>34</v>
      </c>
      <c r="D6" s="62" t="s">
        <v>35</v>
      </c>
      <c r="E6" s="62" t="s">
        <v>36</v>
      </c>
    </row>
    <row r="7" spans="1:6" ht="18.95" customHeight="1">
      <c r="A7" s="81" t="s">
        <v>7</v>
      </c>
      <c r="B7" s="81"/>
      <c r="C7" s="35">
        <v>320979.64</v>
      </c>
      <c r="D7" s="35">
        <f>201737.58+15.28</f>
        <v>201752.86</v>
      </c>
      <c r="E7" s="35">
        <f>119242.06-15.28</f>
        <v>119226.78</v>
      </c>
      <c r="F7" s="66"/>
    </row>
    <row r="8" spans="1:6" ht="18.95" customHeight="1">
      <c r="A8" s="33" t="s">
        <v>37</v>
      </c>
      <c r="B8" s="60" t="s">
        <v>14</v>
      </c>
      <c r="C8" s="35">
        <v>264538.27</v>
      </c>
      <c r="D8" s="35">
        <f>145296.21+15.28</f>
        <v>145311.49</v>
      </c>
      <c r="E8" s="35">
        <f>119242.06-15.28</f>
        <v>119226.78</v>
      </c>
    </row>
    <row r="9" spans="1:6" ht="18.95" customHeight="1">
      <c r="A9" s="31" t="s">
        <v>38</v>
      </c>
      <c r="B9" s="32" t="s">
        <v>39</v>
      </c>
      <c r="C9" s="35">
        <v>1428.17</v>
      </c>
      <c r="D9" s="35">
        <v>875.87</v>
      </c>
      <c r="E9" s="35">
        <v>552.29999999999995</v>
      </c>
    </row>
    <row r="10" spans="1:6" ht="18.95" customHeight="1">
      <c r="A10" s="31" t="s">
        <v>40</v>
      </c>
      <c r="B10" s="32" t="s">
        <v>41</v>
      </c>
      <c r="C10" s="35">
        <v>743.7</v>
      </c>
      <c r="D10" s="35">
        <v>743.7</v>
      </c>
      <c r="E10" s="35"/>
    </row>
    <row r="11" spans="1:6" ht="18.95" customHeight="1">
      <c r="A11" s="31" t="s">
        <v>42</v>
      </c>
      <c r="B11" s="32" t="s">
        <v>43</v>
      </c>
      <c r="C11" s="35">
        <v>540</v>
      </c>
      <c r="D11" s="35"/>
      <c r="E11" s="35">
        <v>540</v>
      </c>
    </row>
    <row r="12" spans="1:6" ht="18.95" customHeight="1">
      <c r="A12" s="31" t="s">
        <v>44</v>
      </c>
      <c r="B12" s="32" t="s">
        <v>45</v>
      </c>
      <c r="C12" s="35">
        <v>144.46</v>
      </c>
      <c r="D12" s="35">
        <v>132.16</v>
      </c>
      <c r="E12" s="35">
        <v>12.3</v>
      </c>
    </row>
    <row r="13" spans="1:6" ht="18.95" customHeight="1">
      <c r="A13" s="31" t="s">
        <v>46</v>
      </c>
      <c r="B13" s="32" t="s">
        <v>47</v>
      </c>
      <c r="C13" s="35">
        <v>206536.6</v>
      </c>
      <c r="D13" s="35">
        <f>133813.63+15.28</f>
        <v>133828.91</v>
      </c>
      <c r="E13" s="35">
        <f>72722.97-15.28</f>
        <v>72707.69</v>
      </c>
    </row>
    <row r="14" spans="1:6" ht="18.95" customHeight="1">
      <c r="A14" s="31" t="s">
        <v>48</v>
      </c>
      <c r="B14" s="32" t="s">
        <v>49</v>
      </c>
      <c r="C14" s="35">
        <v>17628.47</v>
      </c>
      <c r="D14" s="35">
        <v>2936.25</v>
      </c>
      <c r="E14" s="35">
        <v>14692.22</v>
      </c>
      <c r="F14" s="66"/>
    </row>
    <row r="15" spans="1:6" ht="18.95" customHeight="1">
      <c r="A15" s="31" t="s">
        <v>50</v>
      </c>
      <c r="B15" s="32" t="s">
        <v>51</v>
      </c>
      <c r="C15" s="35">
        <v>75622.25</v>
      </c>
      <c r="D15" s="35">
        <f>58305.15+4.76</f>
        <v>58309.91</v>
      </c>
      <c r="E15" s="35">
        <f>17317.1-4.76</f>
        <v>17312.34</v>
      </c>
      <c r="F15" s="66"/>
    </row>
    <row r="16" spans="1:6" ht="18.95" customHeight="1">
      <c r="A16" s="31" t="s">
        <v>52</v>
      </c>
      <c r="B16" s="32" t="s">
        <v>53</v>
      </c>
      <c r="C16" s="35">
        <v>32416.34</v>
      </c>
      <c r="D16" s="35">
        <f>26653.78+10.52</f>
        <v>26664.3</v>
      </c>
      <c r="E16" s="35">
        <f>5762.56-10.52</f>
        <v>5752.04</v>
      </c>
      <c r="F16" s="66"/>
    </row>
    <row r="17" spans="1:6" ht="18.95" customHeight="1">
      <c r="A17" s="31" t="s">
        <v>54</v>
      </c>
      <c r="B17" s="32" t="s">
        <v>55</v>
      </c>
      <c r="C17" s="35">
        <v>74304.600000000006</v>
      </c>
      <c r="D17" s="35">
        <v>45918.46</v>
      </c>
      <c r="E17" s="35">
        <v>28386.14</v>
      </c>
      <c r="F17" s="66"/>
    </row>
    <row r="18" spans="1:6" ht="18.95" customHeight="1">
      <c r="A18" s="31" t="s">
        <v>56</v>
      </c>
      <c r="B18" s="32" t="s">
        <v>57</v>
      </c>
      <c r="C18" s="35">
        <v>6564.95</v>
      </c>
      <c r="D18" s="35"/>
      <c r="E18" s="35">
        <v>6564.95</v>
      </c>
      <c r="F18" s="66"/>
    </row>
    <row r="19" spans="1:6" ht="18.95" customHeight="1">
      <c r="A19" s="31" t="s">
        <v>58</v>
      </c>
      <c r="B19" s="32" t="s">
        <v>59</v>
      </c>
      <c r="C19" s="35">
        <v>12632.73</v>
      </c>
      <c r="D19" s="35">
        <v>7409.6</v>
      </c>
      <c r="E19" s="35">
        <v>5223.13</v>
      </c>
      <c r="F19" s="66"/>
    </row>
    <row r="20" spans="1:6" ht="18.95" customHeight="1">
      <c r="A20" s="31" t="s">
        <v>60</v>
      </c>
      <c r="B20" s="32" t="s">
        <v>61</v>
      </c>
      <c r="C20" s="35">
        <v>12632.73</v>
      </c>
      <c r="D20" s="35">
        <v>7409.6</v>
      </c>
      <c r="E20" s="35">
        <v>5223.13</v>
      </c>
      <c r="F20" s="66"/>
    </row>
    <row r="21" spans="1:6" ht="18.95" customHeight="1">
      <c r="A21" s="31" t="s">
        <v>62</v>
      </c>
      <c r="B21" s="32" t="s">
        <v>63</v>
      </c>
      <c r="C21" s="35">
        <v>928.76</v>
      </c>
      <c r="D21" s="35">
        <v>653.76</v>
      </c>
      <c r="E21" s="35">
        <v>275</v>
      </c>
      <c r="F21" s="66"/>
    </row>
    <row r="22" spans="1:6" ht="18.95" customHeight="1">
      <c r="A22" s="31" t="s">
        <v>64</v>
      </c>
      <c r="B22" s="32" t="s">
        <v>65</v>
      </c>
      <c r="C22" s="35">
        <v>713.76</v>
      </c>
      <c r="D22" s="35">
        <v>653.76</v>
      </c>
      <c r="E22" s="35">
        <v>60</v>
      </c>
      <c r="F22" s="66"/>
    </row>
    <row r="23" spans="1:6" ht="18.95" customHeight="1">
      <c r="A23" s="31" t="s">
        <v>66</v>
      </c>
      <c r="B23" s="32" t="s">
        <v>67</v>
      </c>
      <c r="C23" s="35">
        <v>215</v>
      </c>
      <c r="D23" s="35"/>
      <c r="E23" s="35">
        <v>215</v>
      </c>
      <c r="F23" s="66"/>
    </row>
    <row r="24" spans="1:6" ht="18.95" customHeight="1">
      <c r="A24" s="31" t="s">
        <v>68</v>
      </c>
      <c r="B24" s="32" t="s">
        <v>69</v>
      </c>
      <c r="C24" s="35">
        <v>449.36</v>
      </c>
      <c r="D24" s="35">
        <v>296.93</v>
      </c>
      <c r="E24" s="35">
        <v>152.43</v>
      </c>
      <c r="F24" s="66"/>
    </row>
    <row r="25" spans="1:6" ht="18.95" customHeight="1">
      <c r="A25" s="31" t="s">
        <v>70</v>
      </c>
      <c r="B25" s="32" t="s">
        <v>71</v>
      </c>
      <c r="C25" s="35">
        <v>332.78</v>
      </c>
      <c r="D25" s="35">
        <v>296.93</v>
      </c>
      <c r="E25" s="35">
        <v>35.85</v>
      </c>
      <c r="F25" s="66"/>
    </row>
    <row r="26" spans="1:6" ht="18.95" customHeight="1">
      <c r="A26" s="31" t="s">
        <v>72</v>
      </c>
      <c r="B26" s="32" t="s">
        <v>73</v>
      </c>
      <c r="C26" s="35">
        <v>116.58</v>
      </c>
      <c r="D26" s="35"/>
      <c r="E26" s="35">
        <v>116.58</v>
      </c>
      <c r="F26" s="66"/>
    </row>
    <row r="27" spans="1:6" ht="18.95" customHeight="1">
      <c r="A27" s="31" t="s">
        <v>74</v>
      </c>
      <c r="B27" s="32" t="s">
        <v>75</v>
      </c>
      <c r="C27" s="35">
        <v>1808.89</v>
      </c>
      <c r="D27" s="35">
        <v>1358.89</v>
      </c>
      <c r="E27" s="35">
        <v>450</v>
      </c>
      <c r="F27" s="66"/>
    </row>
    <row r="28" spans="1:6" ht="18.95" customHeight="1">
      <c r="A28" s="31" t="s">
        <v>76</v>
      </c>
      <c r="B28" s="32" t="s">
        <v>77</v>
      </c>
      <c r="C28" s="35">
        <v>1808.89</v>
      </c>
      <c r="D28" s="35">
        <v>1358.89</v>
      </c>
      <c r="E28" s="35">
        <v>450</v>
      </c>
      <c r="F28" s="66"/>
    </row>
    <row r="29" spans="1:6" ht="18.95" customHeight="1">
      <c r="A29" s="31" t="s">
        <v>78</v>
      </c>
      <c r="B29" s="32" t="s">
        <v>79</v>
      </c>
      <c r="C29" s="35">
        <v>0</v>
      </c>
      <c r="D29" s="35"/>
      <c r="E29" s="35"/>
      <c r="F29" s="66"/>
    </row>
    <row r="30" spans="1:6" ht="18.95" customHeight="1">
      <c r="A30" s="31" t="s">
        <v>80</v>
      </c>
      <c r="B30" s="32" t="s">
        <v>81</v>
      </c>
      <c r="C30" s="35">
        <v>12000</v>
      </c>
      <c r="D30" s="35"/>
      <c r="E30" s="35">
        <v>12000</v>
      </c>
      <c r="F30" s="66"/>
    </row>
    <row r="31" spans="1:6" ht="18.95" customHeight="1">
      <c r="A31" s="31" t="s">
        <v>82</v>
      </c>
      <c r="B31" s="32" t="s">
        <v>83</v>
      </c>
      <c r="C31" s="35">
        <v>0</v>
      </c>
      <c r="D31" s="35"/>
      <c r="E31" s="35"/>
      <c r="F31" s="66"/>
    </row>
    <row r="32" spans="1:6" ht="18.95" customHeight="1">
      <c r="A32" s="31" t="s">
        <v>84</v>
      </c>
      <c r="B32" s="32" t="s">
        <v>85</v>
      </c>
      <c r="C32" s="35">
        <v>5200</v>
      </c>
      <c r="D32" s="35"/>
      <c r="E32" s="35">
        <v>5200</v>
      </c>
      <c r="F32" s="66"/>
    </row>
    <row r="33" spans="1:6" ht="18.95" customHeight="1">
      <c r="A33" s="31" t="s">
        <v>86</v>
      </c>
      <c r="B33" s="32" t="s">
        <v>87</v>
      </c>
      <c r="C33" s="35">
        <v>1000</v>
      </c>
      <c r="D33" s="35"/>
      <c r="E33" s="35">
        <v>1000</v>
      </c>
      <c r="F33" s="66"/>
    </row>
    <row r="34" spans="1:6" ht="18.95" customHeight="1">
      <c r="A34" s="31" t="s">
        <v>88</v>
      </c>
      <c r="B34" s="32" t="s">
        <v>89</v>
      </c>
      <c r="C34" s="35">
        <v>5800</v>
      </c>
      <c r="D34" s="35"/>
      <c r="E34" s="35">
        <v>5800</v>
      </c>
      <c r="F34" s="66"/>
    </row>
    <row r="35" spans="1:6" ht="18.95" customHeight="1">
      <c r="A35" s="31" t="s">
        <v>90</v>
      </c>
      <c r="B35" s="32" t="s">
        <v>91</v>
      </c>
      <c r="C35" s="35">
        <v>28753.77</v>
      </c>
      <c r="D35" s="35">
        <v>887.54</v>
      </c>
      <c r="E35" s="35">
        <v>27866.23</v>
      </c>
      <c r="F35" s="66"/>
    </row>
    <row r="36" spans="1:6" ht="18.95" customHeight="1">
      <c r="A36" s="31" t="s">
        <v>92</v>
      </c>
      <c r="B36" s="32" t="s">
        <v>93</v>
      </c>
      <c r="C36" s="35">
        <v>28753.77</v>
      </c>
      <c r="D36" s="35">
        <v>887.54</v>
      </c>
      <c r="E36" s="35">
        <v>27866.23</v>
      </c>
      <c r="F36" s="66"/>
    </row>
    <row r="37" spans="1:6" ht="18.95" customHeight="1">
      <c r="A37" s="33" t="s">
        <v>94</v>
      </c>
      <c r="B37" s="60" t="s">
        <v>16</v>
      </c>
      <c r="C37" s="35">
        <v>32052.36</v>
      </c>
      <c r="D37" s="35">
        <v>32052.36</v>
      </c>
      <c r="E37" s="35"/>
      <c r="F37" s="66"/>
    </row>
    <row r="38" spans="1:6" ht="18.95" customHeight="1">
      <c r="A38" s="31" t="s">
        <v>95</v>
      </c>
      <c r="B38" s="32" t="s">
        <v>96</v>
      </c>
      <c r="C38" s="35">
        <v>32052.36</v>
      </c>
      <c r="D38" s="35">
        <v>32052.36</v>
      </c>
      <c r="E38" s="35"/>
      <c r="F38" s="66"/>
    </row>
    <row r="39" spans="1:6" ht="18.95" customHeight="1">
      <c r="A39" s="31" t="s">
        <v>97</v>
      </c>
      <c r="B39" s="32" t="s">
        <v>98</v>
      </c>
      <c r="C39" s="35">
        <v>107.62</v>
      </c>
      <c r="D39" s="35">
        <v>107.62</v>
      </c>
      <c r="E39" s="35"/>
      <c r="F39" s="66"/>
    </row>
    <row r="40" spans="1:6" ht="18.95" customHeight="1">
      <c r="A40" s="31" t="s">
        <v>99</v>
      </c>
      <c r="B40" s="32" t="s">
        <v>100</v>
      </c>
      <c r="C40" s="35">
        <v>11264.96</v>
      </c>
      <c r="D40" s="35">
        <v>11264.96</v>
      </c>
      <c r="E40" s="35"/>
      <c r="F40" s="66"/>
    </row>
    <row r="41" spans="1:6" ht="18.95" customHeight="1">
      <c r="A41" s="31" t="s">
        <v>101</v>
      </c>
      <c r="B41" s="32" t="s">
        <v>102</v>
      </c>
      <c r="C41" s="35">
        <v>5632.48</v>
      </c>
      <c r="D41" s="35">
        <v>5632.48</v>
      </c>
      <c r="E41" s="35"/>
      <c r="F41" s="66"/>
    </row>
    <row r="42" spans="1:6" ht="18.95" customHeight="1">
      <c r="A42" s="31" t="s">
        <v>103</v>
      </c>
      <c r="B42" s="32" t="s">
        <v>104</v>
      </c>
      <c r="C42" s="35">
        <v>15047.3</v>
      </c>
      <c r="D42" s="35">
        <v>15047.3</v>
      </c>
      <c r="E42" s="35"/>
      <c r="F42" s="66"/>
    </row>
    <row r="43" spans="1:6" ht="18.95" customHeight="1">
      <c r="A43" s="33" t="s">
        <v>105</v>
      </c>
      <c r="B43" s="60" t="s">
        <v>18</v>
      </c>
      <c r="C43" s="35">
        <v>9374.0400000000009</v>
      </c>
      <c r="D43" s="35">
        <v>9374.0400000000009</v>
      </c>
      <c r="E43" s="35"/>
      <c r="F43" s="66"/>
    </row>
    <row r="44" spans="1:6" ht="18.95" customHeight="1">
      <c r="A44" s="31" t="s">
        <v>106</v>
      </c>
      <c r="B44" s="32" t="s">
        <v>107</v>
      </c>
      <c r="C44" s="35">
        <v>9374.0400000000009</v>
      </c>
      <c r="D44" s="35">
        <v>9374.0400000000009</v>
      </c>
      <c r="E44" s="35"/>
      <c r="F44" s="66"/>
    </row>
    <row r="45" spans="1:6" ht="18.95" customHeight="1">
      <c r="A45" s="31" t="s">
        <v>108</v>
      </c>
      <c r="B45" s="32" t="s">
        <v>109</v>
      </c>
      <c r="C45" s="35">
        <v>36.33</v>
      </c>
      <c r="D45" s="35">
        <v>36.33</v>
      </c>
      <c r="E45" s="35"/>
      <c r="F45" s="66"/>
    </row>
    <row r="46" spans="1:6" ht="18.95" customHeight="1">
      <c r="A46" s="31" t="s">
        <v>110</v>
      </c>
      <c r="B46" s="32" t="s">
        <v>111</v>
      </c>
      <c r="C46" s="35">
        <v>7233.94</v>
      </c>
      <c r="D46" s="35">
        <v>7233.94</v>
      </c>
      <c r="E46" s="35"/>
      <c r="F46" s="66"/>
    </row>
    <row r="47" spans="1:6" ht="18.95" customHeight="1">
      <c r="A47" s="31" t="s">
        <v>112</v>
      </c>
      <c r="B47" s="32" t="s">
        <v>113</v>
      </c>
      <c r="C47" s="35">
        <v>14.36</v>
      </c>
      <c r="D47" s="35">
        <v>14.36</v>
      </c>
      <c r="E47" s="35"/>
      <c r="F47" s="66"/>
    </row>
    <row r="48" spans="1:6" ht="18.95" customHeight="1">
      <c r="A48" s="31" t="s">
        <v>114</v>
      </c>
      <c r="B48" s="32" t="s">
        <v>115</v>
      </c>
      <c r="C48" s="35">
        <v>2089.41</v>
      </c>
      <c r="D48" s="35">
        <v>2089.41</v>
      </c>
      <c r="E48" s="35"/>
      <c r="F48" s="66"/>
    </row>
    <row r="49" spans="1:6" ht="18.95" customHeight="1">
      <c r="A49" s="33" t="s">
        <v>116</v>
      </c>
      <c r="B49" s="60" t="s">
        <v>19</v>
      </c>
      <c r="C49" s="35">
        <v>15014.97</v>
      </c>
      <c r="D49" s="35">
        <v>15014.97</v>
      </c>
      <c r="E49" s="35"/>
      <c r="F49" s="66"/>
    </row>
    <row r="50" spans="1:6" ht="18.95" customHeight="1">
      <c r="A50" s="31" t="s">
        <v>117</v>
      </c>
      <c r="B50" s="32" t="s">
        <v>118</v>
      </c>
      <c r="C50" s="35">
        <v>15014.97</v>
      </c>
      <c r="D50" s="35">
        <v>15014.97</v>
      </c>
      <c r="E50" s="35"/>
      <c r="F50" s="66"/>
    </row>
    <row r="51" spans="1:6" ht="18.95" customHeight="1">
      <c r="A51" s="31" t="s">
        <v>119</v>
      </c>
      <c r="B51" s="32" t="s">
        <v>120</v>
      </c>
      <c r="C51" s="35">
        <v>13796.76</v>
      </c>
      <c r="D51" s="35">
        <v>13796.76</v>
      </c>
      <c r="E51" s="35"/>
      <c r="F51" s="66"/>
    </row>
    <row r="52" spans="1:6" ht="18.95" customHeight="1">
      <c r="A52" s="31" t="s">
        <v>121</v>
      </c>
      <c r="B52" s="32" t="s">
        <v>122</v>
      </c>
      <c r="C52" s="35">
        <v>1218.21</v>
      </c>
      <c r="D52" s="35">
        <v>1218.21</v>
      </c>
      <c r="E52" s="35"/>
      <c r="F52" s="66"/>
    </row>
    <row r="53" spans="1:6" ht="23.25" customHeight="1">
      <c r="A53" s="67"/>
      <c r="B53" s="65"/>
      <c r="C53" s="65"/>
      <c r="D53" s="65"/>
      <c r="E53" s="65"/>
    </row>
  </sheetData>
  <mergeCells count="4">
    <mergeCell ref="A5:B5"/>
    <mergeCell ref="C5:E5"/>
    <mergeCell ref="A7:B7"/>
    <mergeCell ref="A2:E3"/>
  </mergeCells>
  <phoneticPr fontId="44" type="noConversion"/>
  <printOptions horizontalCentered="1"/>
  <pageMargins left="7.874015748031496E-2" right="7.874015748031496E-2" top="0.39370078740157483" bottom="7.874015748031496E-2" header="0" footer="0"/>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workbookViewId="0">
      <selection activeCell="B13" sqref="B13"/>
    </sheetView>
  </sheetViews>
  <sheetFormatPr defaultColWidth="9.75" defaultRowHeight="13.5"/>
  <cols>
    <col min="1" max="1" width="12.75" customWidth="1"/>
    <col min="2" max="2" width="36.125" customWidth="1"/>
    <col min="3" max="3" width="17.125" customWidth="1"/>
    <col min="4" max="4" width="16.5" customWidth="1"/>
    <col min="5" max="5" width="17.5" customWidth="1"/>
  </cols>
  <sheetData>
    <row r="1" spans="1:5" ht="16.350000000000001" customHeight="1">
      <c r="A1" s="11" t="s">
        <v>123</v>
      </c>
    </row>
    <row r="2" spans="1:5" ht="16.350000000000001" customHeight="1">
      <c r="A2" s="86" t="s">
        <v>124</v>
      </c>
      <c r="B2" s="86"/>
      <c r="C2" s="86"/>
      <c r="D2" s="86"/>
      <c r="E2" s="86"/>
    </row>
    <row r="3" spans="1:5" ht="16.350000000000001" customHeight="1">
      <c r="A3" s="86"/>
      <c r="B3" s="86"/>
      <c r="C3" s="86"/>
      <c r="D3" s="86"/>
      <c r="E3" s="86"/>
    </row>
    <row r="4" spans="1:5" ht="16.350000000000001" customHeight="1">
      <c r="A4" s="83" t="s">
        <v>125</v>
      </c>
      <c r="B4" s="83"/>
      <c r="C4" s="83"/>
      <c r="D4" s="83"/>
      <c r="E4" s="83"/>
    </row>
    <row r="5" spans="1:5" ht="19.899999999999999" customHeight="1">
      <c r="A5" s="57"/>
      <c r="B5" s="57"/>
      <c r="C5" s="57"/>
      <c r="D5" s="57"/>
      <c r="E5" s="52" t="s">
        <v>2</v>
      </c>
    </row>
    <row r="6" spans="1:5" ht="36.200000000000003" customHeight="1">
      <c r="A6" s="84" t="s">
        <v>126</v>
      </c>
      <c r="B6" s="84"/>
      <c r="C6" s="84" t="s">
        <v>127</v>
      </c>
      <c r="D6" s="84"/>
      <c r="E6" s="84"/>
    </row>
    <row r="7" spans="1:5" ht="27.6" customHeight="1">
      <c r="A7" s="58" t="s">
        <v>128</v>
      </c>
      <c r="B7" s="58" t="s">
        <v>33</v>
      </c>
      <c r="C7" s="58" t="s">
        <v>129</v>
      </c>
      <c r="D7" s="58" t="s">
        <v>130</v>
      </c>
      <c r="E7" s="58" t="s">
        <v>131</v>
      </c>
    </row>
    <row r="8" spans="1:5" ht="19.899999999999999" customHeight="1">
      <c r="A8" s="85" t="s">
        <v>7</v>
      </c>
      <c r="B8" s="85"/>
      <c r="C8" s="59">
        <f>SUM(D8:E8)</f>
        <v>201752.86</v>
      </c>
      <c r="D8" s="59">
        <f>172913.05+15.28</f>
        <v>172928.33</v>
      </c>
      <c r="E8" s="59">
        <v>28824.53</v>
      </c>
    </row>
    <row r="9" spans="1:5" ht="19.899999999999999" customHeight="1">
      <c r="A9" s="33" t="s">
        <v>132</v>
      </c>
      <c r="B9" s="60" t="s">
        <v>133</v>
      </c>
      <c r="C9" s="61">
        <f>SUM(D9:E9)</f>
        <v>156520.56</v>
      </c>
      <c r="D9" s="61">
        <f>156466.28+15.28</f>
        <v>156481.56</v>
      </c>
      <c r="E9" s="61">
        <v>39</v>
      </c>
    </row>
    <row r="10" spans="1:5" ht="18.95" customHeight="1">
      <c r="A10" s="31" t="s">
        <v>134</v>
      </c>
      <c r="B10" s="32" t="s">
        <v>135</v>
      </c>
      <c r="C10" s="61">
        <f t="shared" ref="C10:C55" si="0">SUM(D10:E10)</f>
        <v>39164.620000000003</v>
      </c>
      <c r="D10" s="61">
        <f>39159.96+4.66</f>
        <v>39164.620000000003</v>
      </c>
      <c r="E10" s="61"/>
    </row>
    <row r="11" spans="1:5" ht="18.95" customHeight="1">
      <c r="A11" s="31" t="s">
        <v>136</v>
      </c>
      <c r="B11" s="32" t="s">
        <v>137</v>
      </c>
      <c r="C11" s="61">
        <f t="shared" si="0"/>
        <v>3434.88</v>
      </c>
      <c r="D11" s="61">
        <f>3434.83+0.05</f>
        <v>3434.88</v>
      </c>
      <c r="E11" s="61"/>
    </row>
    <row r="12" spans="1:5" ht="18.95" customHeight="1">
      <c r="A12" s="31" t="s">
        <v>138</v>
      </c>
      <c r="B12" s="32" t="s">
        <v>139</v>
      </c>
      <c r="C12" s="61">
        <f t="shared" si="0"/>
        <v>227.6</v>
      </c>
      <c r="D12" s="61">
        <v>227.6</v>
      </c>
      <c r="E12" s="61"/>
    </row>
    <row r="13" spans="1:5" ht="18.95" customHeight="1">
      <c r="A13" s="31" t="s">
        <v>140</v>
      </c>
      <c r="B13" s="32" t="s">
        <v>141</v>
      </c>
      <c r="C13" s="61">
        <f t="shared" si="0"/>
        <v>39</v>
      </c>
      <c r="D13" s="61"/>
      <c r="E13" s="61">
        <v>39</v>
      </c>
    </row>
    <row r="14" spans="1:5" ht="18.95" customHeight="1">
      <c r="A14" s="31" t="s">
        <v>142</v>
      </c>
      <c r="B14" s="32" t="s">
        <v>143</v>
      </c>
      <c r="C14" s="61">
        <f t="shared" si="0"/>
        <v>73525.47</v>
      </c>
      <c r="D14" s="61">
        <f>73514.9+10.57</f>
        <v>73525.47</v>
      </c>
      <c r="E14" s="61"/>
    </row>
    <row r="15" spans="1:5" ht="18.95" customHeight="1">
      <c r="A15" s="31" t="s">
        <v>144</v>
      </c>
      <c r="B15" s="32" t="s">
        <v>145</v>
      </c>
      <c r="C15" s="61">
        <f t="shared" si="0"/>
        <v>11264.96</v>
      </c>
      <c r="D15" s="61">
        <v>11264.96</v>
      </c>
      <c r="E15" s="61"/>
    </row>
    <row r="16" spans="1:5" ht="18.95" customHeight="1">
      <c r="A16" s="31" t="s">
        <v>146</v>
      </c>
      <c r="B16" s="32" t="s">
        <v>147</v>
      </c>
      <c r="C16" s="61">
        <f t="shared" si="0"/>
        <v>5632.48</v>
      </c>
      <c r="D16" s="61">
        <v>5632.48</v>
      </c>
      <c r="E16" s="61"/>
    </row>
    <row r="17" spans="1:5" ht="18.95" customHeight="1">
      <c r="A17" s="31" t="s">
        <v>148</v>
      </c>
      <c r="B17" s="32" t="s">
        <v>149</v>
      </c>
      <c r="C17" s="61">
        <f t="shared" si="0"/>
        <v>5984.51</v>
      </c>
      <c r="D17" s="61">
        <v>5984.51</v>
      </c>
      <c r="E17" s="61"/>
    </row>
    <row r="18" spans="1:5" ht="18.95" customHeight="1">
      <c r="A18" s="31" t="s">
        <v>150</v>
      </c>
      <c r="B18" s="32" t="s">
        <v>151</v>
      </c>
      <c r="C18" s="61">
        <f t="shared" si="0"/>
        <v>4.96</v>
      </c>
      <c r="D18" s="61">
        <v>4.96</v>
      </c>
      <c r="E18" s="61"/>
    </row>
    <row r="19" spans="1:5" ht="18.95" customHeight="1">
      <c r="A19" s="31" t="s">
        <v>152</v>
      </c>
      <c r="B19" s="32" t="s">
        <v>153</v>
      </c>
      <c r="C19" s="61">
        <f t="shared" si="0"/>
        <v>1477.24</v>
      </c>
      <c r="D19" s="61">
        <v>1477.24</v>
      </c>
      <c r="E19" s="61"/>
    </row>
    <row r="20" spans="1:5" ht="18.95" customHeight="1">
      <c r="A20" s="31" t="s">
        <v>154</v>
      </c>
      <c r="B20" s="32" t="s">
        <v>155</v>
      </c>
      <c r="C20" s="61">
        <f t="shared" si="0"/>
        <v>13815.55</v>
      </c>
      <c r="D20" s="61">
        <v>13815.55</v>
      </c>
      <c r="E20" s="61"/>
    </row>
    <row r="21" spans="1:5" ht="18.95" customHeight="1">
      <c r="A21" s="31" t="s">
        <v>156</v>
      </c>
      <c r="B21" s="32" t="s">
        <v>157</v>
      </c>
      <c r="C21" s="61">
        <f t="shared" si="0"/>
        <v>1933.29</v>
      </c>
      <c r="D21" s="61">
        <v>1933.29</v>
      </c>
      <c r="E21" s="61"/>
    </row>
    <row r="22" spans="1:5" ht="18.95" customHeight="1">
      <c r="A22" s="31" t="s">
        <v>158</v>
      </c>
      <c r="B22" s="32" t="s">
        <v>159</v>
      </c>
      <c r="C22" s="61">
        <f t="shared" si="0"/>
        <v>16</v>
      </c>
      <c r="D22" s="61">
        <v>16</v>
      </c>
      <c r="E22" s="61"/>
    </row>
    <row r="23" spans="1:5" ht="19.899999999999999" customHeight="1">
      <c r="A23" s="33" t="s">
        <v>160</v>
      </c>
      <c r="B23" s="60" t="s">
        <v>161</v>
      </c>
      <c r="C23" s="61">
        <f t="shared" si="0"/>
        <v>28070.43</v>
      </c>
      <c r="D23" s="61">
        <v>254.81</v>
      </c>
      <c r="E23" s="61">
        <v>27815.62</v>
      </c>
    </row>
    <row r="24" spans="1:5" ht="18.95" customHeight="1">
      <c r="A24" s="31" t="s">
        <v>162</v>
      </c>
      <c r="B24" s="32" t="s">
        <v>163</v>
      </c>
      <c r="C24" s="61">
        <f t="shared" si="0"/>
        <v>2193.5100000000002</v>
      </c>
      <c r="D24" s="61"/>
      <c r="E24" s="61">
        <v>2193.5100000000002</v>
      </c>
    </row>
    <row r="25" spans="1:5" ht="18.95" customHeight="1">
      <c r="A25" s="31" t="s">
        <v>164</v>
      </c>
      <c r="B25" s="32" t="s">
        <v>165</v>
      </c>
      <c r="C25" s="61">
        <f t="shared" si="0"/>
        <v>453.06</v>
      </c>
      <c r="D25" s="61"/>
      <c r="E25" s="61">
        <v>453.06</v>
      </c>
    </row>
    <row r="26" spans="1:5" ht="18.95" customHeight="1">
      <c r="A26" s="31" t="s">
        <v>166</v>
      </c>
      <c r="B26" s="32" t="s">
        <v>167</v>
      </c>
      <c r="C26" s="61">
        <f t="shared" si="0"/>
        <v>113.88</v>
      </c>
      <c r="D26" s="61"/>
      <c r="E26" s="61">
        <v>113.88</v>
      </c>
    </row>
    <row r="27" spans="1:5" ht="18.95" customHeight="1">
      <c r="A27" s="31" t="s">
        <v>168</v>
      </c>
      <c r="B27" s="32" t="s">
        <v>169</v>
      </c>
      <c r="C27" s="61">
        <f t="shared" si="0"/>
        <v>3.2</v>
      </c>
      <c r="D27" s="61"/>
      <c r="E27" s="61">
        <v>3.2</v>
      </c>
    </row>
    <row r="28" spans="1:5" ht="18.95" customHeight="1">
      <c r="A28" s="31" t="s">
        <v>170</v>
      </c>
      <c r="B28" s="32" t="s">
        <v>171</v>
      </c>
      <c r="C28" s="61">
        <f t="shared" si="0"/>
        <v>496.99</v>
      </c>
      <c r="D28" s="61"/>
      <c r="E28" s="61">
        <v>496.99</v>
      </c>
    </row>
    <row r="29" spans="1:5" ht="18.95" customHeight="1">
      <c r="A29" s="31" t="s">
        <v>172</v>
      </c>
      <c r="B29" s="32" t="s">
        <v>173</v>
      </c>
      <c r="C29" s="61">
        <f t="shared" si="0"/>
        <v>880.45</v>
      </c>
      <c r="D29" s="61"/>
      <c r="E29" s="61">
        <v>880.45</v>
      </c>
    </row>
    <row r="30" spans="1:5" ht="18.95" customHeight="1">
      <c r="A30" s="31" t="s">
        <v>174</v>
      </c>
      <c r="B30" s="32" t="s">
        <v>175</v>
      </c>
      <c r="C30" s="61">
        <f t="shared" si="0"/>
        <v>1454.04</v>
      </c>
      <c r="D30" s="61"/>
      <c r="E30" s="61">
        <v>1454.04</v>
      </c>
    </row>
    <row r="31" spans="1:5" ht="18.95" customHeight="1">
      <c r="A31" s="31" t="s">
        <v>176</v>
      </c>
      <c r="B31" s="32" t="s">
        <v>177</v>
      </c>
      <c r="C31" s="61">
        <f t="shared" si="0"/>
        <v>1313.21</v>
      </c>
      <c r="D31" s="61"/>
      <c r="E31" s="61">
        <v>1313.21</v>
      </c>
    </row>
    <row r="32" spans="1:5" ht="18.95" customHeight="1">
      <c r="A32" s="31" t="s">
        <v>178</v>
      </c>
      <c r="B32" s="32" t="s">
        <v>179</v>
      </c>
      <c r="C32" s="61">
        <f t="shared" si="0"/>
        <v>507.51</v>
      </c>
      <c r="D32" s="61"/>
      <c r="E32" s="61">
        <v>507.51</v>
      </c>
    </row>
    <row r="33" spans="1:5" ht="18.95" customHeight="1">
      <c r="A33" s="31" t="s">
        <v>180</v>
      </c>
      <c r="B33" s="32" t="s">
        <v>181</v>
      </c>
      <c r="C33" s="61">
        <f t="shared" si="0"/>
        <v>1690.6</v>
      </c>
      <c r="D33" s="61"/>
      <c r="E33" s="61">
        <v>1690.6</v>
      </c>
    </row>
    <row r="34" spans="1:5" ht="18.95" customHeight="1">
      <c r="A34" s="31" t="s">
        <v>182</v>
      </c>
      <c r="B34" s="32" t="s">
        <v>183</v>
      </c>
      <c r="C34" s="61">
        <f t="shared" si="0"/>
        <v>191.82</v>
      </c>
      <c r="D34" s="61"/>
      <c r="E34" s="61">
        <v>191.82</v>
      </c>
    </row>
    <row r="35" spans="1:5" ht="18.95" customHeight="1">
      <c r="A35" s="31" t="s">
        <v>184</v>
      </c>
      <c r="B35" s="32" t="s">
        <v>185</v>
      </c>
      <c r="C35" s="61">
        <f t="shared" si="0"/>
        <v>16.91</v>
      </c>
      <c r="D35" s="61"/>
      <c r="E35" s="61">
        <v>16.91</v>
      </c>
    </row>
    <row r="36" spans="1:5" ht="18.95" customHeight="1">
      <c r="A36" s="31" t="s">
        <v>186</v>
      </c>
      <c r="B36" s="32" t="s">
        <v>187</v>
      </c>
      <c r="C36" s="61">
        <f t="shared" si="0"/>
        <v>2368.16</v>
      </c>
      <c r="D36" s="61"/>
      <c r="E36" s="61">
        <v>2368.16</v>
      </c>
    </row>
    <row r="37" spans="1:5" ht="18.95" customHeight="1">
      <c r="A37" s="31" t="s">
        <v>188</v>
      </c>
      <c r="B37" s="32" t="s">
        <v>189</v>
      </c>
      <c r="C37" s="61">
        <f t="shared" si="0"/>
        <v>12</v>
      </c>
      <c r="D37" s="61"/>
      <c r="E37" s="61">
        <v>12</v>
      </c>
    </row>
    <row r="38" spans="1:5" ht="18.95" customHeight="1">
      <c r="A38" s="31" t="s">
        <v>190</v>
      </c>
      <c r="B38" s="32" t="s">
        <v>191</v>
      </c>
      <c r="C38" s="61">
        <f t="shared" si="0"/>
        <v>416.29</v>
      </c>
      <c r="D38" s="61"/>
      <c r="E38" s="61">
        <v>416.29</v>
      </c>
    </row>
    <row r="39" spans="1:5" ht="18.95" customHeight="1">
      <c r="A39" s="31" t="s">
        <v>192</v>
      </c>
      <c r="B39" s="32" t="s">
        <v>193</v>
      </c>
      <c r="C39" s="61">
        <f t="shared" si="0"/>
        <v>6397.92</v>
      </c>
      <c r="D39" s="61"/>
      <c r="E39" s="61">
        <v>6397.92</v>
      </c>
    </row>
    <row r="40" spans="1:5" ht="18.95" customHeight="1">
      <c r="A40" s="31" t="s">
        <v>194</v>
      </c>
      <c r="B40" s="32" t="s">
        <v>195</v>
      </c>
      <c r="C40" s="61">
        <f t="shared" si="0"/>
        <v>20.3</v>
      </c>
      <c r="D40" s="61"/>
      <c r="E40" s="61">
        <v>20.3</v>
      </c>
    </row>
    <row r="41" spans="1:5" ht="18.95" customHeight="1">
      <c r="A41" s="31" t="s">
        <v>196</v>
      </c>
      <c r="B41" s="32" t="s">
        <v>197</v>
      </c>
      <c r="C41" s="61">
        <f t="shared" si="0"/>
        <v>3614.48</v>
      </c>
      <c r="D41" s="61"/>
      <c r="E41" s="61">
        <v>3614.48</v>
      </c>
    </row>
    <row r="42" spans="1:5" ht="18.95" customHeight="1">
      <c r="A42" s="31" t="s">
        <v>198</v>
      </c>
      <c r="B42" s="32" t="s">
        <v>199</v>
      </c>
      <c r="C42" s="61">
        <f t="shared" si="0"/>
        <v>2547.81</v>
      </c>
      <c r="D42" s="61"/>
      <c r="E42" s="61">
        <v>2547.81</v>
      </c>
    </row>
    <row r="43" spans="1:5" ht="18.95" customHeight="1">
      <c r="A43" s="31" t="s">
        <v>200</v>
      </c>
      <c r="B43" s="32" t="s">
        <v>201</v>
      </c>
      <c r="C43" s="61">
        <f t="shared" si="0"/>
        <v>75.58</v>
      </c>
      <c r="D43" s="61"/>
      <c r="E43" s="61">
        <v>75.58</v>
      </c>
    </row>
    <row r="44" spans="1:5" ht="18.95" customHeight="1">
      <c r="A44" s="31" t="s">
        <v>202</v>
      </c>
      <c r="B44" s="32" t="s">
        <v>203</v>
      </c>
      <c r="C44" s="61">
        <f t="shared" si="0"/>
        <v>40.369999999999997</v>
      </c>
      <c r="D44" s="61"/>
      <c r="E44" s="61">
        <v>40.369999999999997</v>
      </c>
    </row>
    <row r="45" spans="1:5" ht="18.95" customHeight="1">
      <c r="A45" s="31" t="s">
        <v>204</v>
      </c>
      <c r="B45" s="32" t="s">
        <v>205</v>
      </c>
      <c r="C45" s="61">
        <f t="shared" si="0"/>
        <v>5.49</v>
      </c>
      <c r="D45" s="61"/>
      <c r="E45" s="61">
        <v>5.49</v>
      </c>
    </row>
    <row r="46" spans="1:5" ht="18.95" customHeight="1">
      <c r="A46" s="31" t="s">
        <v>206</v>
      </c>
      <c r="B46" s="32" t="s">
        <v>207</v>
      </c>
      <c r="C46" s="61">
        <f t="shared" si="0"/>
        <v>3256.84</v>
      </c>
      <c r="D46" s="61">
        <v>254.81</v>
      </c>
      <c r="E46" s="61">
        <v>3002.03</v>
      </c>
    </row>
    <row r="47" spans="1:5" ht="19.899999999999999" customHeight="1">
      <c r="A47" s="33" t="s">
        <v>208</v>
      </c>
      <c r="B47" s="60" t="s">
        <v>209</v>
      </c>
      <c r="C47" s="61">
        <f t="shared" si="0"/>
        <v>16191.96</v>
      </c>
      <c r="D47" s="61">
        <v>16191.96</v>
      </c>
      <c r="E47" s="61"/>
    </row>
    <row r="48" spans="1:5" ht="18.95" customHeight="1">
      <c r="A48" s="31" t="s">
        <v>210</v>
      </c>
      <c r="B48" s="32" t="s">
        <v>211</v>
      </c>
      <c r="C48" s="61">
        <f t="shared" si="0"/>
        <v>107.38</v>
      </c>
      <c r="D48" s="61">
        <v>107.38</v>
      </c>
      <c r="E48" s="61"/>
    </row>
    <row r="49" spans="1:5" ht="18.95" customHeight="1">
      <c r="A49" s="31" t="s">
        <v>212</v>
      </c>
      <c r="B49" s="32" t="s">
        <v>213</v>
      </c>
      <c r="C49" s="61">
        <f t="shared" si="0"/>
        <v>14450.08</v>
      </c>
      <c r="D49" s="61">
        <v>14450.08</v>
      </c>
      <c r="E49" s="61"/>
    </row>
    <row r="50" spans="1:5" ht="18.95" customHeight="1">
      <c r="A50" s="31" t="s">
        <v>214</v>
      </c>
      <c r="B50" s="32" t="s">
        <v>215</v>
      </c>
      <c r="C50" s="61">
        <f t="shared" si="0"/>
        <v>1457.28</v>
      </c>
      <c r="D50" s="61">
        <v>1457.28</v>
      </c>
      <c r="E50" s="61"/>
    </row>
    <row r="51" spans="1:5" ht="18.95" customHeight="1">
      <c r="A51" s="31" t="s">
        <v>216</v>
      </c>
      <c r="B51" s="32" t="s">
        <v>217</v>
      </c>
      <c r="C51" s="61">
        <f t="shared" si="0"/>
        <v>177.22</v>
      </c>
      <c r="D51" s="61">
        <v>177.22</v>
      </c>
      <c r="E51" s="61"/>
    </row>
    <row r="52" spans="1:5" ht="19.899999999999999" customHeight="1">
      <c r="A52" s="33" t="s">
        <v>218</v>
      </c>
      <c r="B52" s="60" t="s">
        <v>219</v>
      </c>
      <c r="C52" s="61">
        <f t="shared" si="0"/>
        <v>969.92</v>
      </c>
      <c r="D52" s="61"/>
      <c r="E52" s="61">
        <v>969.92</v>
      </c>
    </row>
    <row r="53" spans="1:5" ht="18.95" customHeight="1">
      <c r="A53" s="31" t="s">
        <v>220</v>
      </c>
      <c r="B53" s="32" t="s">
        <v>221</v>
      </c>
      <c r="C53" s="61">
        <f t="shared" si="0"/>
        <v>933.25</v>
      </c>
      <c r="D53" s="61"/>
      <c r="E53" s="61">
        <v>933.25</v>
      </c>
    </row>
    <row r="54" spans="1:5" ht="18.95" customHeight="1">
      <c r="A54" s="31" t="s">
        <v>222</v>
      </c>
      <c r="B54" s="32" t="s">
        <v>223</v>
      </c>
      <c r="C54" s="61">
        <f t="shared" si="0"/>
        <v>20.67</v>
      </c>
      <c r="D54" s="61"/>
      <c r="E54" s="61">
        <v>20.67</v>
      </c>
    </row>
    <row r="55" spans="1:5" ht="18.95" customHeight="1">
      <c r="A55" s="31" t="s">
        <v>224</v>
      </c>
      <c r="B55" s="32" t="s">
        <v>225</v>
      </c>
      <c r="C55" s="61">
        <f t="shared" si="0"/>
        <v>16</v>
      </c>
      <c r="D55" s="61"/>
      <c r="E55" s="61">
        <v>16</v>
      </c>
    </row>
  </sheetData>
  <mergeCells count="5">
    <mergeCell ref="A4:E4"/>
    <mergeCell ref="A6:B6"/>
    <mergeCell ref="C6:E6"/>
    <mergeCell ref="A8:B8"/>
    <mergeCell ref="A2:E3"/>
  </mergeCells>
  <phoneticPr fontId="44" type="noConversion"/>
  <printOptions horizontalCentered="1"/>
  <pageMargins left="7.874015748031496E-2" right="7.874015748031496E-2" top="0.39370078740157483" bottom="7.874015748031496E-2" header="0" footer="0"/>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workbookViewId="0">
      <selection activeCell="C13" sqref="C13"/>
    </sheetView>
  </sheetViews>
  <sheetFormatPr defaultColWidth="9.75" defaultRowHeight="13.5"/>
  <cols>
    <col min="1" max="1" width="15.25" customWidth="1"/>
    <col min="2" max="2" width="40.5" customWidth="1"/>
    <col min="3" max="3" width="40" customWidth="1"/>
  </cols>
  <sheetData>
    <row r="1" spans="1:3" ht="16.350000000000001" customHeight="1">
      <c r="A1" s="11" t="s">
        <v>226</v>
      </c>
    </row>
    <row r="2" spans="1:3" ht="31.5" customHeight="1">
      <c r="A2" s="87" t="s">
        <v>124</v>
      </c>
      <c r="B2" s="87"/>
      <c r="C2" s="87"/>
    </row>
    <row r="3" spans="1:3" ht="21" customHeight="1">
      <c r="A3" s="88" t="s">
        <v>227</v>
      </c>
      <c r="B3" s="88"/>
      <c r="C3" s="88"/>
    </row>
    <row r="4" spans="1:3" ht="19.899999999999999" customHeight="1">
      <c r="C4" s="36" t="s">
        <v>2</v>
      </c>
    </row>
    <row r="5" spans="1:3" ht="42.4" customHeight="1">
      <c r="A5" s="89" t="s">
        <v>228</v>
      </c>
      <c r="B5" s="89"/>
      <c r="C5" s="89" t="s">
        <v>229</v>
      </c>
    </row>
    <row r="6" spans="1:3" ht="26.65" customHeight="1">
      <c r="A6" s="64" t="s">
        <v>128</v>
      </c>
      <c r="B6" s="64" t="s">
        <v>33</v>
      </c>
      <c r="C6" s="89"/>
    </row>
    <row r="7" spans="1:3" ht="20.65" customHeight="1">
      <c r="A7" s="90" t="s">
        <v>7</v>
      </c>
      <c r="B7" s="90"/>
      <c r="C7" s="34">
        <f>201737.58+15.28</f>
        <v>201752.86</v>
      </c>
    </row>
    <row r="8" spans="1:3" ht="19.899999999999999" customHeight="1">
      <c r="A8" s="38" t="s">
        <v>230</v>
      </c>
      <c r="B8" s="38" t="s">
        <v>231</v>
      </c>
      <c r="C8" s="39">
        <v>17508.13</v>
      </c>
    </row>
    <row r="9" spans="1:3" ht="18.95" customHeight="1">
      <c r="A9" s="38" t="s">
        <v>232</v>
      </c>
      <c r="B9" s="38" t="s">
        <v>233</v>
      </c>
      <c r="C9" s="39">
        <v>535.80999999999995</v>
      </c>
    </row>
    <row r="10" spans="1:3" ht="18.95" customHeight="1">
      <c r="A10" s="38" t="s">
        <v>234</v>
      </c>
      <c r="B10" s="38" t="s">
        <v>235</v>
      </c>
      <c r="C10" s="39">
        <v>16856.400000000001</v>
      </c>
    </row>
    <row r="11" spans="1:3" ht="18.95" customHeight="1">
      <c r="A11" s="38" t="s">
        <v>236</v>
      </c>
      <c r="B11" s="38" t="s">
        <v>237</v>
      </c>
      <c r="C11" s="39">
        <v>65.19</v>
      </c>
    </row>
    <row r="12" spans="1:3" ht="18.95" customHeight="1">
      <c r="A12" s="38" t="s">
        <v>238</v>
      </c>
      <c r="B12" s="38" t="s">
        <v>239</v>
      </c>
      <c r="C12" s="39">
        <v>50.73</v>
      </c>
    </row>
    <row r="13" spans="1:3" ht="19.899999999999999" customHeight="1">
      <c r="A13" s="38" t="s">
        <v>240</v>
      </c>
      <c r="B13" s="38" t="s">
        <v>241</v>
      </c>
      <c r="C13" s="39">
        <v>200.23</v>
      </c>
    </row>
    <row r="14" spans="1:3" ht="18.95" customHeight="1">
      <c r="A14" s="38" t="s">
        <v>242</v>
      </c>
      <c r="B14" s="38" t="s">
        <v>243</v>
      </c>
      <c r="C14" s="39">
        <v>124.23</v>
      </c>
    </row>
    <row r="15" spans="1:3" ht="18.95" customHeight="1">
      <c r="A15" s="38" t="s">
        <v>244</v>
      </c>
      <c r="B15" s="38" t="s">
        <v>245</v>
      </c>
      <c r="C15" s="39">
        <v>2</v>
      </c>
    </row>
    <row r="16" spans="1:3" ht="18.95" customHeight="1">
      <c r="A16" s="38" t="s">
        <v>246</v>
      </c>
      <c r="B16" s="38" t="s">
        <v>247</v>
      </c>
      <c r="C16" s="39">
        <v>18.55</v>
      </c>
    </row>
    <row r="17" spans="1:3" ht="18.95" customHeight="1">
      <c r="A17" s="38" t="s">
        <v>248</v>
      </c>
      <c r="B17" s="38" t="s">
        <v>249</v>
      </c>
      <c r="C17" s="39">
        <v>8</v>
      </c>
    </row>
    <row r="18" spans="1:3" ht="18.95" customHeight="1">
      <c r="A18" s="38" t="s">
        <v>250</v>
      </c>
      <c r="B18" s="38" t="s">
        <v>251</v>
      </c>
      <c r="C18" s="39">
        <v>3</v>
      </c>
    </row>
    <row r="19" spans="1:3" ht="18.95" customHeight="1">
      <c r="A19" s="38" t="s">
        <v>252</v>
      </c>
      <c r="B19" s="38" t="s">
        <v>253</v>
      </c>
      <c r="C19" s="39">
        <v>9.5</v>
      </c>
    </row>
    <row r="20" spans="1:3" ht="18.95" customHeight="1">
      <c r="A20" s="38" t="s">
        <v>254</v>
      </c>
      <c r="B20" s="38" t="s">
        <v>255</v>
      </c>
      <c r="C20" s="39">
        <v>34.950000000000003</v>
      </c>
    </row>
    <row r="21" spans="1:3" ht="19.899999999999999" customHeight="1">
      <c r="A21" s="38" t="s">
        <v>256</v>
      </c>
      <c r="B21" s="38" t="s">
        <v>257</v>
      </c>
      <c r="C21" s="39">
        <f>166867.35+15.28</f>
        <v>166882.63</v>
      </c>
    </row>
    <row r="22" spans="1:3" ht="18.95" customHeight="1">
      <c r="A22" s="38" t="s">
        <v>258</v>
      </c>
      <c r="B22" s="38" t="s">
        <v>259</v>
      </c>
      <c r="C22" s="39">
        <f>138997.15+15.28</f>
        <v>139012.43</v>
      </c>
    </row>
    <row r="23" spans="1:3" ht="18.95" customHeight="1">
      <c r="A23" s="38" t="s">
        <v>260</v>
      </c>
      <c r="B23" s="38" t="s">
        <v>261</v>
      </c>
      <c r="C23" s="39">
        <v>27870.2</v>
      </c>
    </row>
    <row r="24" spans="1:3" ht="19.899999999999999" customHeight="1">
      <c r="A24" s="38" t="s">
        <v>262</v>
      </c>
      <c r="B24" s="38" t="s">
        <v>263</v>
      </c>
      <c r="C24" s="39">
        <v>969.92</v>
      </c>
    </row>
    <row r="25" spans="1:3" ht="18.95" customHeight="1">
      <c r="A25" s="38" t="s">
        <v>264</v>
      </c>
      <c r="B25" s="38" t="s">
        <v>265</v>
      </c>
      <c r="C25" s="39">
        <v>969.92</v>
      </c>
    </row>
    <row r="26" spans="1:3" ht="19.899999999999999" customHeight="1">
      <c r="A26" s="38" t="s">
        <v>266</v>
      </c>
      <c r="B26" s="38" t="s">
        <v>209</v>
      </c>
      <c r="C26" s="39">
        <v>16191.96</v>
      </c>
    </row>
    <row r="27" spans="1:3" ht="18.95" customHeight="1">
      <c r="A27" s="38" t="s">
        <v>267</v>
      </c>
      <c r="B27" s="38" t="s">
        <v>268</v>
      </c>
      <c r="C27" s="39">
        <v>15907.36</v>
      </c>
    </row>
    <row r="28" spans="1:3" ht="18.95" customHeight="1">
      <c r="A28" s="38" t="s">
        <v>269</v>
      </c>
      <c r="B28" s="38" t="s">
        <v>270</v>
      </c>
      <c r="C28" s="39">
        <v>177.22</v>
      </c>
    </row>
    <row r="29" spans="1:3" ht="18.95" customHeight="1">
      <c r="A29" s="38" t="s">
        <v>271</v>
      </c>
      <c r="B29" s="38" t="s">
        <v>272</v>
      </c>
      <c r="C29" s="39">
        <v>107.38</v>
      </c>
    </row>
  </sheetData>
  <mergeCells count="5">
    <mergeCell ref="A2:C2"/>
    <mergeCell ref="A3:C3"/>
    <mergeCell ref="A5:B5"/>
    <mergeCell ref="A7:B7"/>
    <mergeCell ref="C5:C6"/>
  </mergeCells>
  <phoneticPr fontId="44" type="noConversion"/>
  <pageMargins left="0.75" right="0.75" top="0.270000010728836" bottom="0.270000010728836" header="0" footer="0"/>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workbookViewId="0">
      <selection activeCell="C21" sqref="C21"/>
    </sheetView>
  </sheetViews>
  <sheetFormatPr defaultColWidth="9.75" defaultRowHeight="13.5"/>
  <cols>
    <col min="1" max="1" width="19.125" customWidth="1"/>
    <col min="2" max="2" width="20.25" customWidth="1"/>
    <col min="3" max="3" width="13.125" customWidth="1"/>
    <col min="4" max="4" width="16.375" customWidth="1"/>
    <col min="5" max="5" width="17.125" customWidth="1"/>
    <col min="6" max="6" width="16" customWidth="1"/>
  </cols>
  <sheetData>
    <row r="1" spans="1:6" ht="16.350000000000001" customHeight="1">
      <c r="A1" s="11" t="s">
        <v>273</v>
      </c>
    </row>
    <row r="2" spans="1:6" ht="16.350000000000001" customHeight="1">
      <c r="A2" s="91" t="s">
        <v>274</v>
      </c>
      <c r="B2" s="91"/>
      <c r="C2" s="91"/>
      <c r="D2" s="91"/>
      <c r="E2" s="91"/>
      <c r="F2" s="91"/>
    </row>
    <row r="3" spans="1:6" ht="16.350000000000001" customHeight="1">
      <c r="A3" s="91"/>
      <c r="B3" s="91"/>
      <c r="C3" s="91"/>
      <c r="D3" s="91"/>
      <c r="E3" s="91"/>
      <c r="F3" s="91"/>
    </row>
    <row r="4" spans="1:6" ht="16.350000000000001" customHeight="1">
      <c r="A4" s="91"/>
      <c r="B4" s="91"/>
      <c r="C4" s="91"/>
      <c r="D4" s="91"/>
      <c r="E4" s="91"/>
      <c r="F4" s="91"/>
    </row>
    <row r="5" spans="1:6" ht="20.65" customHeight="1">
      <c r="F5" s="52" t="s">
        <v>2</v>
      </c>
    </row>
    <row r="6" spans="1:6" ht="38.85" customHeight="1">
      <c r="A6" s="80" t="s">
        <v>31</v>
      </c>
      <c r="B6" s="80"/>
      <c r="C6" s="80"/>
      <c r="D6" s="80"/>
      <c r="E6" s="80"/>
      <c r="F6" s="80"/>
    </row>
    <row r="7" spans="1:6" ht="36.200000000000003" customHeight="1">
      <c r="A7" s="80" t="s">
        <v>7</v>
      </c>
      <c r="B7" s="80" t="s">
        <v>275</v>
      </c>
      <c r="C7" s="80" t="s">
        <v>276</v>
      </c>
      <c r="D7" s="80"/>
      <c r="E7" s="80"/>
      <c r="F7" s="80" t="s">
        <v>277</v>
      </c>
    </row>
    <row r="8" spans="1:6" ht="36.200000000000003" customHeight="1">
      <c r="A8" s="80"/>
      <c r="B8" s="80"/>
      <c r="C8" s="62" t="s">
        <v>34</v>
      </c>
      <c r="D8" s="62" t="s">
        <v>278</v>
      </c>
      <c r="E8" s="62" t="s">
        <v>279</v>
      </c>
      <c r="F8" s="80"/>
    </row>
    <row r="9" spans="1:6" ht="25.9" customHeight="1">
      <c r="A9" s="63">
        <v>128.12</v>
      </c>
      <c r="B9" s="63"/>
      <c r="C9" s="63">
        <v>116.12</v>
      </c>
      <c r="D9" s="63">
        <v>36</v>
      </c>
      <c r="E9" s="63">
        <v>80.12</v>
      </c>
      <c r="F9" s="63">
        <v>12</v>
      </c>
    </row>
  </sheetData>
  <mergeCells count="6">
    <mergeCell ref="A2:F4"/>
    <mergeCell ref="A6:F6"/>
    <mergeCell ref="C7:E7"/>
    <mergeCell ref="A7:A8"/>
    <mergeCell ref="B7:B8"/>
    <mergeCell ref="F7:F8"/>
  </mergeCells>
  <phoneticPr fontId="44" type="noConversion"/>
  <printOptions horizontalCentered="1"/>
  <pageMargins left="7.8000001609325395E-2" right="7.8000001609325395E-2" top="0.39300000667571999" bottom="7.8000001609325395E-2" header="0" footer="0"/>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2" sqref="A2:E2"/>
    </sheetView>
  </sheetViews>
  <sheetFormatPr defaultColWidth="9.75" defaultRowHeight="13.5"/>
  <cols>
    <col min="1" max="1" width="11.5" customWidth="1"/>
    <col min="2" max="2" width="36.5" customWidth="1"/>
    <col min="3" max="3" width="15.375" customWidth="1"/>
    <col min="4" max="4" width="14.75" customWidth="1"/>
    <col min="5" max="5" width="15.375" customWidth="1"/>
  </cols>
  <sheetData>
    <row r="1" spans="1:5" ht="16.350000000000001" customHeight="1">
      <c r="A1" s="11" t="s">
        <v>280</v>
      </c>
    </row>
    <row r="2" spans="1:5" ht="31.5" customHeight="1">
      <c r="A2" s="86" t="s">
        <v>281</v>
      </c>
      <c r="B2" s="86"/>
      <c r="C2" s="86"/>
      <c r="D2" s="86"/>
      <c r="E2" s="86"/>
    </row>
    <row r="3" spans="1:5" ht="21.6" customHeight="1">
      <c r="A3" s="57"/>
      <c r="B3" s="57"/>
      <c r="C3" s="57"/>
      <c r="D3" s="57"/>
      <c r="E3" s="52" t="s">
        <v>2</v>
      </c>
    </row>
    <row r="4" spans="1:5" ht="33.6" customHeight="1">
      <c r="A4" s="84" t="s">
        <v>32</v>
      </c>
      <c r="B4" s="84" t="s">
        <v>33</v>
      </c>
      <c r="C4" s="84" t="s">
        <v>282</v>
      </c>
      <c r="D4" s="84"/>
      <c r="E4" s="84"/>
    </row>
    <row r="5" spans="1:5" ht="31.15" customHeight="1">
      <c r="A5" s="84"/>
      <c r="B5" s="84"/>
      <c r="C5" s="58" t="s">
        <v>129</v>
      </c>
      <c r="D5" s="58" t="s">
        <v>35</v>
      </c>
      <c r="E5" s="58" t="s">
        <v>36</v>
      </c>
    </row>
    <row r="6" spans="1:5" ht="20.65" customHeight="1">
      <c r="A6" s="85" t="s">
        <v>7</v>
      </c>
      <c r="B6" s="85"/>
      <c r="C6" s="59">
        <v>350</v>
      </c>
      <c r="D6" s="59"/>
      <c r="E6" s="59">
        <v>350</v>
      </c>
    </row>
    <row r="7" spans="1:5" ht="16.350000000000001" customHeight="1">
      <c r="A7" s="33" t="s">
        <v>283</v>
      </c>
      <c r="B7" s="60" t="s">
        <v>20</v>
      </c>
      <c r="C7" s="61">
        <v>350</v>
      </c>
      <c r="D7" s="61"/>
      <c r="E7" s="61">
        <v>350</v>
      </c>
    </row>
    <row r="8" spans="1:5" ht="16.350000000000001" customHeight="1">
      <c r="A8" s="31" t="s">
        <v>284</v>
      </c>
      <c r="B8" s="32" t="s">
        <v>285</v>
      </c>
      <c r="C8" s="61">
        <v>350</v>
      </c>
      <c r="D8" s="61"/>
      <c r="E8" s="61">
        <v>350</v>
      </c>
    </row>
    <row r="9" spans="1:5" ht="16.350000000000001" customHeight="1">
      <c r="A9" s="31" t="s">
        <v>286</v>
      </c>
      <c r="B9" s="32" t="s">
        <v>287</v>
      </c>
      <c r="C9" s="61">
        <v>350</v>
      </c>
      <c r="D9" s="61"/>
      <c r="E9" s="61">
        <v>350</v>
      </c>
    </row>
  </sheetData>
  <mergeCells count="5">
    <mergeCell ref="A2:E2"/>
    <mergeCell ref="C4:E4"/>
    <mergeCell ref="A6:B6"/>
    <mergeCell ref="A4:A5"/>
    <mergeCell ref="B4:B5"/>
  </mergeCells>
  <phoneticPr fontId="44" type="noConversion"/>
  <printOptions horizontalCentered="1"/>
  <pageMargins left="7.8000001609325395E-2" right="7.8000001609325395E-2" top="0.39300000667571999" bottom="7.8000001609325395E-2"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6" sqref="B6"/>
    </sheetView>
  </sheetViews>
  <sheetFormatPr defaultColWidth="9.75" defaultRowHeight="13.5"/>
  <cols>
    <col min="1" max="1" width="26" customWidth="1"/>
    <col min="2" max="2" width="16.75" customWidth="1"/>
    <col min="3" max="3" width="26.5" customWidth="1"/>
    <col min="4" max="4" width="17.375" customWidth="1"/>
    <col min="5" max="6" width="9.75" customWidth="1"/>
  </cols>
  <sheetData>
    <row r="1" spans="1:4" ht="16.350000000000001" customHeight="1">
      <c r="A1" s="11" t="s">
        <v>288</v>
      </c>
    </row>
    <row r="2" spans="1:4" ht="27" customHeight="1">
      <c r="A2" s="91" t="s">
        <v>289</v>
      </c>
      <c r="B2" s="91"/>
      <c r="C2" s="91"/>
      <c r="D2" s="91"/>
    </row>
    <row r="3" spans="1:4" ht="23.25" customHeight="1">
      <c r="D3" s="53" t="s">
        <v>2</v>
      </c>
    </row>
    <row r="4" spans="1:4" ht="34.5" customHeight="1">
      <c r="A4" s="92" t="s">
        <v>3</v>
      </c>
      <c r="B4" s="92"/>
      <c r="C4" s="92" t="s">
        <v>4</v>
      </c>
      <c r="D4" s="92"/>
    </row>
    <row r="5" spans="1:4" ht="32.65" customHeight="1">
      <c r="A5" s="54" t="s">
        <v>5</v>
      </c>
      <c r="B5" s="54" t="s">
        <v>6</v>
      </c>
      <c r="C5" s="54" t="s">
        <v>5</v>
      </c>
      <c r="D5" s="54" t="s">
        <v>6</v>
      </c>
    </row>
    <row r="6" spans="1:4" ht="25.15" customHeight="1">
      <c r="A6" s="55" t="s">
        <v>7</v>
      </c>
      <c r="B6" s="56">
        <f>SUM(B7:B10)</f>
        <v>337648.37</v>
      </c>
      <c r="C6" s="55" t="s">
        <v>7</v>
      </c>
      <c r="D6" s="56">
        <f>SUM(D7:D11)</f>
        <v>337648.37</v>
      </c>
    </row>
    <row r="7" spans="1:4" ht="20.65" customHeight="1">
      <c r="A7" s="43" t="s">
        <v>13</v>
      </c>
      <c r="B7" s="56">
        <v>320979.64</v>
      </c>
      <c r="C7" s="43" t="s">
        <v>14</v>
      </c>
      <c r="D7" s="56">
        <f>264538.27+14449+1869.73</f>
        <v>280857</v>
      </c>
    </row>
    <row r="8" spans="1:4" ht="20.65" customHeight="1">
      <c r="A8" s="43" t="s">
        <v>15</v>
      </c>
      <c r="B8" s="56">
        <v>350</v>
      </c>
      <c r="C8" s="43" t="s">
        <v>16</v>
      </c>
      <c r="D8" s="56">
        <v>32052.36</v>
      </c>
    </row>
    <row r="9" spans="1:4" ht="20.65" customHeight="1">
      <c r="A9" s="43" t="s">
        <v>17</v>
      </c>
      <c r="B9" s="56"/>
      <c r="C9" s="43" t="s">
        <v>18</v>
      </c>
      <c r="D9" s="56">
        <v>9374.0400000000009</v>
      </c>
    </row>
    <row r="10" spans="1:4" ht="20.65" customHeight="1">
      <c r="A10" s="43" t="s">
        <v>290</v>
      </c>
      <c r="B10" s="56">
        <f>14449+1869.73</f>
        <v>16318.73</v>
      </c>
      <c r="C10" s="43" t="s">
        <v>19</v>
      </c>
      <c r="D10" s="56">
        <v>15014.97</v>
      </c>
    </row>
    <row r="11" spans="1:4" ht="20.65" customHeight="1">
      <c r="A11" s="43" t="s">
        <v>291</v>
      </c>
      <c r="B11" s="56"/>
      <c r="C11" s="43" t="s">
        <v>20</v>
      </c>
      <c r="D11" s="56">
        <v>350</v>
      </c>
    </row>
    <row r="12" spans="1:4" ht="20.65" customHeight="1">
      <c r="A12" s="43" t="s">
        <v>292</v>
      </c>
      <c r="B12" s="56"/>
      <c r="C12" s="43"/>
      <c r="D12" s="56"/>
    </row>
    <row r="13" spans="1:4" ht="20.65" customHeight="1">
      <c r="A13" s="43" t="s">
        <v>293</v>
      </c>
      <c r="B13" s="56"/>
      <c r="C13" s="43"/>
      <c r="D13" s="56"/>
    </row>
    <row r="14" spans="1:4" ht="20.65" customHeight="1">
      <c r="A14" s="43" t="s">
        <v>294</v>
      </c>
      <c r="B14" s="56"/>
      <c r="C14" s="43"/>
      <c r="D14" s="56"/>
    </row>
    <row r="15" spans="1:4" ht="20.65" customHeight="1">
      <c r="A15" s="43" t="s">
        <v>295</v>
      </c>
      <c r="B15" s="56"/>
      <c r="C15" s="43"/>
      <c r="D15" s="56"/>
    </row>
  </sheetData>
  <mergeCells count="3">
    <mergeCell ref="A2:D2"/>
    <mergeCell ref="A4:B4"/>
    <mergeCell ref="C4:D4"/>
  </mergeCells>
  <phoneticPr fontId="44" type="noConversion"/>
  <printOptions horizontalCentered="1"/>
  <pageMargins left="7.8000001609325395E-2" right="7.8000001609325395E-2" top="0.39300000667571999" bottom="7.8000001609325395E-2"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workbookViewId="0">
      <selection activeCell="F16" sqref="F16"/>
    </sheetView>
  </sheetViews>
  <sheetFormatPr defaultColWidth="9.75" defaultRowHeight="13.5"/>
  <cols>
    <col min="1" max="1" width="10" customWidth="1"/>
    <col min="2" max="2" width="30" customWidth="1"/>
    <col min="3" max="3" width="11.5" customWidth="1"/>
    <col min="4" max="4" width="9.75" customWidth="1"/>
    <col min="5" max="5" width="10.5" customWidth="1"/>
    <col min="6" max="6" width="11.125" customWidth="1"/>
    <col min="7" max="7" width="10.5" customWidth="1"/>
    <col min="8" max="8" width="10.875" customWidth="1"/>
    <col min="9" max="9" width="10.625" customWidth="1"/>
    <col min="10" max="10" width="10.5" customWidth="1"/>
    <col min="11" max="12" width="11.5" customWidth="1"/>
  </cols>
  <sheetData>
    <row r="1" spans="1:12" ht="16.350000000000001" customHeight="1">
      <c r="A1" s="11" t="s">
        <v>296</v>
      </c>
    </row>
    <row r="2" spans="1:12" ht="16.350000000000001" customHeight="1">
      <c r="A2" s="94" t="s">
        <v>297</v>
      </c>
      <c r="B2" s="94"/>
      <c r="C2" s="94"/>
      <c r="D2" s="94"/>
      <c r="E2" s="94"/>
      <c r="F2" s="94"/>
      <c r="G2" s="94"/>
      <c r="H2" s="94"/>
      <c r="I2" s="94"/>
      <c r="J2" s="94"/>
      <c r="K2" s="94"/>
      <c r="L2" s="94"/>
    </row>
    <row r="3" spans="1:12" ht="16.350000000000001" customHeight="1">
      <c r="A3" s="94"/>
      <c r="B3" s="94"/>
      <c r="C3" s="94"/>
      <c r="D3" s="94"/>
      <c r="E3" s="94"/>
      <c r="F3" s="94"/>
      <c r="G3" s="94"/>
      <c r="H3" s="94"/>
      <c r="I3" s="94"/>
      <c r="J3" s="94"/>
      <c r="K3" s="94"/>
      <c r="L3" s="94"/>
    </row>
    <row r="4" spans="1:12" ht="22.35" customHeight="1">
      <c r="L4" s="52" t="s">
        <v>2</v>
      </c>
    </row>
    <row r="5" spans="1:12" ht="36.200000000000003" customHeight="1">
      <c r="A5" s="95" t="s">
        <v>298</v>
      </c>
      <c r="B5" s="95"/>
      <c r="C5" s="95" t="s">
        <v>129</v>
      </c>
      <c r="D5" s="93" t="s">
        <v>299</v>
      </c>
      <c r="E5" s="93" t="s">
        <v>300</v>
      </c>
      <c r="F5" s="93" t="s">
        <v>301</v>
      </c>
      <c r="G5" s="93" t="s">
        <v>302</v>
      </c>
      <c r="H5" s="93" t="s">
        <v>303</v>
      </c>
      <c r="I5" s="93" t="s">
        <v>304</v>
      </c>
      <c r="J5" s="93" t="s">
        <v>305</v>
      </c>
      <c r="K5" s="93" t="s">
        <v>306</v>
      </c>
      <c r="L5" s="93" t="s">
        <v>307</v>
      </c>
    </row>
    <row r="6" spans="1:12" ht="30.2" customHeight="1">
      <c r="A6" s="45" t="s">
        <v>128</v>
      </c>
      <c r="B6" s="45" t="s">
        <v>33</v>
      </c>
      <c r="C6" s="95"/>
      <c r="D6" s="93"/>
      <c r="E6" s="93"/>
      <c r="F6" s="93"/>
      <c r="G6" s="93"/>
      <c r="H6" s="93"/>
      <c r="I6" s="93"/>
      <c r="J6" s="93"/>
      <c r="K6" s="93"/>
      <c r="L6" s="93"/>
    </row>
    <row r="7" spans="1:12" ht="20.65" customHeight="1">
      <c r="A7" s="96" t="s">
        <v>7</v>
      </c>
      <c r="B7" s="96"/>
      <c r="C7" s="46">
        <v>337648.37</v>
      </c>
      <c r="D7" s="46">
        <v>320979.64</v>
      </c>
      <c r="E7" s="46">
        <v>350</v>
      </c>
      <c r="F7" s="46"/>
      <c r="G7" s="46">
        <v>16318.73</v>
      </c>
      <c r="H7" s="46"/>
      <c r="I7" s="46"/>
      <c r="J7" s="46"/>
      <c r="K7" s="46"/>
      <c r="L7" s="46"/>
    </row>
    <row r="8" spans="1:12" ht="20.65" customHeight="1">
      <c r="A8" s="47" t="s">
        <v>37</v>
      </c>
      <c r="B8" s="48" t="s">
        <v>14</v>
      </c>
      <c r="C8" s="49">
        <v>280857</v>
      </c>
      <c r="D8" s="49">
        <v>264538.27</v>
      </c>
      <c r="E8" s="49"/>
      <c r="F8" s="49"/>
      <c r="G8" s="49">
        <v>16318.73</v>
      </c>
      <c r="H8" s="49"/>
      <c r="I8" s="49"/>
      <c r="J8" s="49"/>
      <c r="K8" s="49"/>
      <c r="L8" s="49"/>
    </row>
    <row r="9" spans="1:12" ht="18.2" customHeight="1">
      <c r="A9" s="50" t="s">
        <v>308</v>
      </c>
      <c r="B9" s="51" t="s">
        <v>309</v>
      </c>
      <c r="C9" s="49">
        <v>1428.17</v>
      </c>
      <c r="D9" s="49">
        <v>1428.17</v>
      </c>
      <c r="E9" s="49"/>
      <c r="F9" s="49"/>
      <c r="G9" s="49"/>
      <c r="H9" s="49"/>
      <c r="I9" s="49"/>
      <c r="J9" s="49"/>
      <c r="K9" s="49"/>
      <c r="L9" s="49"/>
    </row>
    <row r="10" spans="1:12" ht="19.899999999999999" customHeight="1">
      <c r="A10" s="50" t="s">
        <v>310</v>
      </c>
      <c r="B10" s="51" t="s">
        <v>311</v>
      </c>
      <c r="C10" s="49">
        <v>743.7</v>
      </c>
      <c r="D10" s="49">
        <v>743.7</v>
      </c>
      <c r="E10" s="49"/>
      <c r="F10" s="49"/>
      <c r="G10" s="49"/>
      <c r="H10" s="49"/>
      <c r="I10" s="49"/>
      <c r="J10" s="49"/>
      <c r="K10" s="49"/>
      <c r="L10" s="49"/>
    </row>
    <row r="11" spans="1:12" ht="19.899999999999999" customHeight="1">
      <c r="A11" s="50" t="s">
        <v>312</v>
      </c>
      <c r="B11" s="51" t="s">
        <v>313</v>
      </c>
      <c r="C11" s="49">
        <v>540</v>
      </c>
      <c r="D11" s="49">
        <v>540</v>
      </c>
      <c r="E11" s="49"/>
      <c r="F11" s="49"/>
      <c r="G11" s="49"/>
      <c r="H11" s="49"/>
      <c r="I11" s="49"/>
      <c r="J11" s="49"/>
      <c r="K11" s="49"/>
      <c r="L11" s="49"/>
    </row>
    <row r="12" spans="1:12" ht="19.899999999999999" customHeight="1">
      <c r="A12" s="50" t="s">
        <v>314</v>
      </c>
      <c r="B12" s="51" t="s">
        <v>315</v>
      </c>
      <c r="C12" s="49">
        <v>144.46</v>
      </c>
      <c r="D12" s="49">
        <v>144.46</v>
      </c>
      <c r="E12" s="49"/>
      <c r="F12" s="49"/>
      <c r="G12" s="49"/>
      <c r="H12" s="49"/>
      <c r="I12" s="49"/>
      <c r="J12" s="49"/>
      <c r="K12" s="49"/>
      <c r="L12" s="49"/>
    </row>
    <row r="13" spans="1:12" ht="18.2" customHeight="1">
      <c r="A13" s="50" t="s">
        <v>316</v>
      </c>
      <c r="B13" s="51" t="s">
        <v>317</v>
      </c>
      <c r="C13" s="49">
        <v>219492.5</v>
      </c>
      <c r="D13" s="49">
        <v>206536.6</v>
      </c>
      <c r="E13" s="49"/>
      <c r="F13" s="49"/>
      <c r="G13" s="49">
        <f>SUM(G14:G17)</f>
        <v>12955.9</v>
      </c>
      <c r="H13" s="49"/>
      <c r="I13" s="49"/>
      <c r="J13" s="49"/>
      <c r="K13" s="49"/>
      <c r="L13" s="49"/>
    </row>
    <row r="14" spans="1:12" ht="19.899999999999999" customHeight="1">
      <c r="A14" s="50" t="s">
        <v>318</v>
      </c>
      <c r="B14" s="51" t="s">
        <v>319</v>
      </c>
      <c r="C14" s="49">
        <v>24103.38</v>
      </c>
      <c r="D14" s="49">
        <v>17628.47</v>
      </c>
      <c r="E14" s="49"/>
      <c r="F14" s="49"/>
      <c r="G14" s="49">
        <v>6474.91</v>
      </c>
      <c r="H14" s="49"/>
      <c r="I14" s="49"/>
      <c r="J14" s="49"/>
      <c r="K14" s="49"/>
      <c r="L14" s="49"/>
    </row>
    <row r="15" spans="1:12" ht="19.899999999999999" customHeight="1">
      <c r="A15" s="50" t="s">
        <v>320</v>
      </c>
      <c r="B15" s="51" t="s">
        <v>321</v>
      </c>
      <c r="C15" s="49">
        <v>75627.990000000005</v>
      </c>
      <c r="D15" s="49">
        <v>75622.25</v>
      </c>
      <c r="E15" s="49"/>
      <c r="F15" s="49"/>
      <c r="G15" s="49">
        <v>5.74</v>
      </c>
      <c r="H15" s="49"/>
      <c r="I15" s="49"/>
      <c r="J15" s="49"/>
      <c r="K15" s="49"/>
      <c r="L15" s="49"/>
    </row>
    <row r="16" spans="1:12" ht="19.899999999999999" customHeight="1">
      <c r="A16" s="50" t="s">
        <v>322</v>
      </c>
      <c r="B16" s="51" t="s">
        <v>323</v>
      </c>
      <c r="C16" s="49">
        <v>33713.25</v>
      </c>
      <c r="D16" s="49">
        <v>32416.34</v>
      </c>
      <c r="E16" s="49"/>
      <c r="F16" s="49"/>
      <c r="G16" s="49">
        <v>1296.9100000000001</v>
      </c>
      <c r="H16" s="49"/>
      <c r="I16" s="49"/>
      <c r="J16" s="49"/>
      <c r="K16" s="49"/>
      <c r="L16" s="49"/>
    </row>
    <row r="17" spans="1:12" ht="19.899999999999999" customHeight="1">
      <c r="A17" s="50" t="s">
        <v>324</v>
      </c>
      <c r="B17" s="51" t="s">
        <v>325</v>
      </c>
      <c r="C17" s="49">
        <v>79482.94</v>
      </c>
      <c r="D17" s="49">
        <v>74304.600000000006</v>
      </c>
      <c r="E17" s="49"/>
      <c r="F17" s="49"/>
      <c r="G17" s="49">
        <v>5178.34</v>
      </c>
      <c r="H17" s="49"/>
      <c r="I17" s="49"/>
      <c r="J17" s="49"/>
      <c r="K17" s="49"/>
      <c r="L17" s="49"/>
    </row>
    <row r="18" spans="1:12" ht="19.899999999999999" customHeight="1">
      <c r="A18" s="50" t="s">
        <v>326</v>
      </c>
      <c r="B18" s="51" t="s">
        <v>327</v>
      </c>
      <c r="C18" s="49">
        <v>6564.95</v>
      </c>
      <c r="D18" s="49">
        <v>6564.95</v>
      </c>
      <c r="E18" s="49"/>
      <c r="F18" s="49"/>
      <c r="G18" s="49"/>
      <c r="H18" s="49"/>
      <c r="I18" s="49"/>
      <c r="J18" s="49"/>
      <c r="K18" s="49"/>
      <c r="L18" s="49"/>
    </row>
    <row r="19" spans="1:12" ht="18.2" customHeight="1">
      <c r="A19" s="50" t="s">
        <v>328</v>
      </c>
      <c r="B19" s="51" t="s">
        <v>329</v>
      </c>
      <c r="C19" s="49">
        <v>13167.02</v>
      </c>
      <c r="D19" s="49">
        <v>12632.73</v>
      </c>
      <c r="E19" s="49"/>
      <c r="F19" s="49"/>
      <c r="G19" s="49">
        <v>534.29</v>
      </c>
      <c r="H19" s="49"/>
      <c r="I19" s="49"/>
      <c r="J19" s="49"/>
      <c r="K19" s="49"/>
      <c r="L19" s="49"/>
    </row>
    <row r="20" spans="1:12" ht="19.899999999999999" customHeight="1">
      <c r="A20" s="50" t="s">
        <v>330</v>
      </c>
      <c r="B20" s="51" t="s">
        <v>331</v>
      </c>
      <c r="C20" s="49">
        <v>13167.02</v>
      </c>
      <c r="D20" s="49">
        <v>12632.73</v>
      </c>
      <c r="E20" s="49"/>
      <c r="F20" s="49"/>
      <c r="G20" s="49">
        <v>534.29</v>
      </c>
      <c r="H20" s="49"/>
      <c r="I20" s="49"/>
      <c r="J20" s="49"/>
      <c r="K20" s="49"/>
      <c r="L20" s="49"/>
    </row>
    <row r="21" spans="1:12" ht="18.2" customHeight="1">
      <c r="A21" s="50" t="s">
        <v>332</v>
      </c>
      <c r="B21" s="51" t="s">
        <v>333</v>
      </c>
      <c r="C21" s="49">
        <v>1693.76</v>
      </c>
      <c r="D21" s="49">
        <v>928.76</v>
      </c>
      <c r="E21" s="49"/>
      <c r="F21" s="49"/>
      <c r="G21" s="49">
        <v>765</v>
      </c>
      <c r="H21" s="49"/>
      <c r="I21" s="49"/>
      <c r="J21" s="49"/>
      <c r="K21" s="49"/>
      <c r="L21" s="49"/>
    </row>
    <row r="22" spans="1:12" ht="19.899999999999999" customHeight="1">
      <c r="A22" s="50" t="s">
        <v>334</v>
      </c>
      <c r="B22" s="51" t="s">
        <v>335</v>
      </c>
      <c r="C22" s="49">
        <v>1478.76</v>
      </c>
      <c r="D22" s="49">
        <v>713.76</v>
      </c>
      <c r="E22" s="49"/>
      <c r="F22" s="49"/>
      <c r="G22" s="49">
        <v>765</v>
      </c>
      <c r="H22" s="49"/>
      <c r="I22" s="49"/>
      <c r="J22" s="49"/>
      <c r="K22" s="49"/>
      <c r="L22" s="49"/>
    </row>
    <row r="23" spans="1:12" ht="19.899999999999999" customHeight="1">
      <c r="A23" s="50" t="s">
        <v>336</v>
      </c>
      <c r="B23" s="51" t="s">
        <v>337</v>
      </c>
      <c r="C23" s="49">
        <v>215</v>
      </c>
      <c r="D23" s="49">
        <v>215</v>
      </c>
      <c r="E23" s="49"/>
      <c r="F23" s="49"/>
      <c r="G23" s="49"/>
      <c r="H23" s="49"/>
      <c r="I23" s="49"/>
      <c r="J23" s="49"/>
      <c r="K23" s="49"/>
      <c r="L23" s="49"/>
    </row>
    <row r="24" spans="1:12" ht="18.2" customHeight="1">
      <c r="A24" s="50" t="s">
        <v>338</v>
      </c>
      <c r="B24" s="51" t="s">
        <v>339</v>
      </c>
      <c r="C24" s="49">
        <v>449.36</v>
      </c>
      <c r="D24" s="49">
        <v>445.78</v>
      </c>
      <c r="E24" s="49"/>
      <c r="F24" s="49"/>
      <c r="G24" s="49"/>
      <c r="H24" s="49"/>
      <c r="I24" s="49"/>
      <c r="J24" s="49"/>
      <c r="K24" s="49"/>
      <c r="L24" s="49"/>
    </row>
    <row r="25" spans="1:12" ht="19.899999999999999" customHeight="1">
      <c r="A25" s="50" t="s">
        <v>340</v>
      </c>
      <c r="B25" s="51" t="s">
        <v>341</v>
      </c>
      <c r="C25" s="49">
        <v>332.78</v>
      </c>
      <c r="D25" s="49">
        <v>332.78</v>
      </c>
      <c r="E25" s="49"/>
      <c r="F25" s="49"/>
      <c r="G25" s="49"/>
      <c r="H25" s="49"/>
      <c r="I25" s="49"/>
      <c r="J25" s="49"/>
      <c r="K25" s="49"/>
      <c r="L25" s="49"/>
    </row>
    <row r="26" spans="1:12" ht="19.899999999999999" customHeight="1">
      <c r="A26" s="50" t="s">
        <v>342</v>
      </c>
      <c r="B26" s="51" t="s">
        <v>343</v>
      </c>
      <c r="C26" s="49">
        <v>116.58</v>
      </c>
      <c r="D26" s="49">
        <v>113</v>
      </c>
      <c r="E26" s="49"/>
      <c r="F26" s="49"/>
      <c r="G26" s="49"/>
      <c r="H26" s="49"/>
      <c r="I26" s="49"/>
      <c r="J26" s="49"/>
      <c r="K26" s="49"/>
      <c r="L26" s="49"/>
    </row>
    <row r="27" spans="1:12" ht="18.2" customHeight="1">
      <c r="A27" s="50" t="s">
        <v>344</v>
      </c>
      <c r="B27" s="51" t="s">
        <v>345</v>
      </c>
      <c r="C27" s="49">
        <v>1808.89</v>
      </c>
      <c r="D27" s="49">
        <v>1808.89</v>
      </c>
      <c r="E27" s="49"/>
      <c r="F27" s="49"/>
      <c r="G27" s="49"/>
      <c r="H27" s="49"/>
      <c r="I27" s="49"/>
      <c r="J27" s="49"/>
      <c r="K27" s="49"/>
      <c r="L27" s="49"/>
    </row>
    <row r="28" spans="1:12" ht="19.899999999999999" customHeight="1">
      <c r="A28" s="50" t="s">
        <v>346</v>
      </c>
      <c r="B28" s="51" t="s">
        <v>347</v>
      </c>
      <c r="C28" s="49">
        <v>1808.89</v>
      </c>
      <c r="D28" s="49">
        <v>1808.89</v>
      </c>
      <c r="E28" s="49"/>
      <c r="F28" s="49"/>
      <c r="G28" s="49"/>
      <c r="H28" s="49"/>
      <c r="I28" s="49"/>
      <c r="J28" s="49"/>
      <c r="K28" s="49"/>
      <c r="L28" s="49"/>
    </row>
    <row r="29" spans="1:12" ht="18.2" customHeight="1">
      <c r="A29" s="50" t="s">
        <v>348</v>
      </c>
      <c r="B29" s="51" t="s">
        <v>349</v>
      </c>
      <c r="C29" s="49">
        <v>12000</v>
      </c>
      <c r="D29" s="49">
        <v>12000</v>
      </c>
      <c r="E29" s="49"/>
      <c r="F29" s="49"/>
      <c r="G29" s="49"/>
      <c r="H29" s="49"/>
      <c r="I29" s="49"/>
      <c r="J29" s="49"/>
      <c r="K29" s="49"/>
      <c r="L29" s="49"/>
    </row>
    <row r="30" spans="1:12" ht="19.899999999999999" customHeight="1">
      <c r="A30" s="50" t="s">
        <v>350</v>
      </c>
      <c r="B30" s="51" t="s">
        <v>351</v>
      </c>
      <c r="C30" s="49">
        <v>5200</v>
      </c>
      <c r="D30" s="49">
        <v>5200</v>
      </c>
      <c r="E30" s="49"/>
      <c r="F30" s="49"/>
      <c r="G30" s="49"/>
      <c r="H30" s="49"/>
      <c r="I30" s="49"/>
      <c r="J30" s="49"/>
      <c r="K30" s="49"/>
      <c r="L30" s="49"/>
    </row>
    <row r="31" spans="1:12" ht="19.899999999999999" customHeight="1">
      <c r="A31" s="50" t="s">
        <v>352</v>
      </c>
      <c r="B31" s="51" t="s">
        <v>353</v>
      </c>
      <c r="C31" s="49">
        <v>1000</v>
      </c>
      <c r="D31" s="49">
        <v>1000</v>
      </c>
      <c r="E31" s="49"/>
      <c r="F31" s="49"/>
      <c r="G31" s="49"/>
      <c r="H31" s="49"/>
      <c r="I31" s="49"/>
      <c r="J31" s="49"/>
      <c r="K31" s="49"/>
      <c r="L31" s="49"/>
    </row>
    <row r="32" spans="1:12" ht="19.899999999999999" customHeight="1">
      <c r="A32" s="50" t="s">
        <v>354</v>
      </c>
      <c r="B32" s="51" t="s">
        <v>355</v>
      </c>
      <c r="C32" s="49">
        <v>5800</v>
      </c>
      <c r="D32" s="49">
        <v>5800</v>
      </c>
      <c r="E32" s="49"/>
      <c r="F32" s="49"/>
      <c r="G32" s="49"/>
      <c r="H32" s="49"/>
      <c r="I32" s="49"/>
      <c r="J32" s="49"/>
      <c r="K32" s="49"/>
      <c r="L32" s="49"/>
    </row>
    <row r="33" spans="1:12" ht="18.2" customHeight="1">
      <c r="A33" s="50" t="s">
        <v>356</v>
      </c>
      <c r="B33" s="51" t="s">
        <v>357</v>
      </c>
      <c r="C33" s="49">
        <v>30817.31</v>
      </c>
      <c r="D33" s="49">
        <v>28753.77</v>
      </c>
      <c r="E33" s="49"/>
      <c r="F33" s="49"/>
      <c r="G33" s="49">
        <v>2063.54</v>
      </c>
      <c r="H33" s="49"/>
      <c r="I33" s="49"/>
      <c r="J33" s="49"/>
      <c r="K33" s="49"/>
      <c r="L33" s="49"/>
    </row>
    <row r="34" spans="1:12" ht="19.899999999999999" customHeight="1">
      <c r="A34" s="50" t="s">
        <v>358</v>
      </c>
      <c r="B34" s="51" t="s">
        <v>359</v>
      </c>
      <c r="C34" s="49">
        <v>30817.31</v>
      </c>
      <c r="D34" s="49">
        <v>28753.77</v>
      </c>
      <c r="E34" s="49"/>
      <c r="F34" s="49"/>
      <c r="G34" s="49">
        <v>2063.54</v>
      </c>
      <c r="H34" s="49"/>
      <c r="I34" s="49"/>
      <c r="J34" s="49"/>
      <c r="K34" s="49"/>
      <c r="L34" s="49"/>
    </row>
    <row r="35" spans="1:12" ht="20.65" customHeight="1">
      <c r="A35" s="47" t="s">
        <v>94</v>
      </c>
      <c r="B35" s="48" t="s">
        <v>16</v>
      </c>
      <c r="C35" s="49">
        <v>32052.36</v>
      </c>
      <c r="D35" s="49">
        <v>32052.36</v>
      </c>
      <c r="E35" s="49"/>
      <c r="F35" s="49"/>
      <c r="G35" s="49"/>
      <c r="H35" s="49"/>
      <c r="I35" s="49"/>
      <c r="J35" s="49"/>
      <c r="K35" s="49"/>
      <c r="L35" s="49"/>
    </row>
    <row r="36" spans="1:12" ht="18.2" customHeight="1">
      <c r="A36" s="50" t="s">
        <v>360</v>
      </c>
      <c r="B36" s="51" t="s">
        <v>361</v>
      </c>
      <c r="C36" s="49">
        <v>32052.36</v>
      </c>
      <c r="D36" s="49">
        <v>32052.36</v>
      </c>
      <c r="E36" s="49"/>
      <c r="F36" s="49"/>
      <c r="G36" s="49"/>
      <c r="H36" s="49"/>
      <c r="I36" s="49"/>
      <c r="J36" s="49"/>
      <c r="K36" s="49"/>
      <c r="L36" s="49"/>
    </row>
    <row r="37" spans="1:12" ht="19.899999999999999" customHeight="1">
      <c r="A37" s="50" t="s">
        <v>362</v>
      </c>
      <c r="B37" s="51" t="s">
        <v>363</v>
      </c>
      <c r="C37" s="49">
        <v>107.62</v>
      </c>
      <c r="D37" s="49">
        <v>107.62</v>
      </c>
      <c r="E37" s="49"/>
      <c r="F37" s="49"/>
      <c r="G37" s="49"/>
      <c r="H37" s="49"/>
      <c r="I37" s="49"/>
      <c r="J37" s="49"/>
      <c r="K37" s="49"/>
      <c r="L37" s="49"/>
    </row>
    <row r="38" spans="1:12" ht="19.899999999999999" customHeight="1">
      <c r="A38" s="50" t="s">
        <v>364</v>
      </c>
      <c r="B38" s="51" t="s">
        <v>365</v>
      </c>
      <c r="C38" s="49">
        <v>11264.96</v>
      </c>
      <c r="D38" s="49">
        <v>11264.96</v>
      </c>
      <c r="E38" s="49"/>
      <c r="F38" s="49"/>
      <c r="G38" s="49"/>
      <c r="H38" s="49"/>
      <c r="I38" s="49"/>
      <c r="J38" s="49"/>
      <c r="K38" s="49"/>
      <c r="L38" s="49"/>
    </row>
    <row r="39" spans="1:12" ht="19.899999999999999" customHeight="1">
      <c r="A39" s="50" t="s">
        <v>366</v>
      </c>
      <c r="B39" s="51" t="s">
        <v>367</v>
      </c>
      <c r="C39" s="49">
        <v>5632.48</v>
      </c>
      <c r="D39" s="49">
        <v>5632.48</v>
      </c>
      <c r="E39" s="49"/>
      <c r="F39" s="49"/>
      <c r="G39" s="49"/>
      <c r="H39" s="49"/>
      <c r="I39" s="49"/>
      <c r="J39" s="49"/>
      <c r="K39" s="49"/>
      <c r="L39" s="49"/>
    </row>
    <row r="40" spans="1:12" ht="19.899999999999999" customHeight="1">
      <c r="A40" s="50" t="s">
        <v>368</v>
      </c>
      <c r="B40" s="51" t="s">
        <v>369</v>
      </c>
      <c r="C40" s="49">
        <v>15047.3</v>
      </c>
      <c r="D40" s="49">
        <v>15047.3</v>
      </c>
      <c r="E40" s="49"/>
      <c r="F40" s="49"/>
      <c r="G40" s="49"/>
      <c r="H40" s="49"/>
      <c r="I40" s="49"/>
      <c r="J40" s="49"/>
      <c r="K40" s="49"/>
      <c r="L40" s="49"/>
    </row>
    <row r="41" spans="1:12" ht="20.65" customHeight="1">
      <c r="A41" s="47" t="s">
        <v>105</v>
      </c>
      <c r="B41" s="48" t="s">
        <v>18</v>
      </c>
      <c r="C41" s="49">
        <v>9374.0400000000009</v>
      </c>
      <c r="D41" s="49">
        <v>9374.0400000000009</v>
      </c>
      <c r="E41" s="49"/>
      <c r="F41" s="49"/>
      <c r="G41" s="49"/>
      <c r="H41" s="49"/>
      <c r="I41" s="49"/>
      <c r="J41" s="49"/>
      <c r="K41" s="49"/>
      <c r="L41" s="49"/>
    </row>
    <row r="42" spans="1:12" ht="18.2" customHeight="1">
      <c r="A42" s="50" t="s">
        <v>370</v>
      </c>
      <c r="B42" s="51" t="s">
        <v>371</v>
      </c>
      <c r="C42" s="49">
        <v>9374.0400000000009</v>
      </c>
      <c r="D42" s="49">
        <v>9374.0400000000009</v>
      </c>
      <c r="E42" s="49"/>
      <c r="F42" s="49"/>
      <c r="G42" s="49"/>
      <c r="H42" s="49"/>
      <c r="I42" s="49"/>
      <c r="J42" s="49"/>
      <c r="K42" s="49"/>
      <c r="L42" s="49"/>
    </row>
    <row r="43" spans="1:12" ht="19.899999999999999" customHeight="1">
      <c r="A43" s="50" t="s">
        <v>372</v>
      </c>
      <c r="B43" s="51" t="s">
        <v>373</v>
      </c>
      <c r="C43" s="49">
        <v>36.33</v>
      </c>
      <c r="D43" s="49">
        <v>36.33</v>
      </c>
      <c r="E43" s="49"/>
      <c r="F43" s="49"/>
      <c r="G43" s="49"/>
      <c r="H43" s="49"/>
      <c r="I43" s="49"/>
      <c r="J43" s="49"/>
      <c r="K43" s="49"/>
      <c r="L43" s="49"/>
    </row>
    <row r="44" spans="1:12" ht="19.899999999999999" customHeight="1">
      <c r="A44" s="50" t="s">
        <v>374</v>
      </c>
      <c r="B44" s="51" t="s">
        <v>375</v>
      </c>
      <c r="C44" s="49">
        <v>7233.94</v>
      </c>
      <c r="D44" s="49">
        <v>7233.94</v>
      </c>
      <c r="E44" s="49"/>
      <c r="F44" s="49"/>
      <c r="G44" s="49"/>
      <c r="H44" s="49"/>
      <c r="I44" s="49"/>
      <c r="J44" s="49"/>
      <c r="K44" s="49"/>
      <c r="L44" s="49"/>
    </row>
    <row r="45" spans="1:12" ht="19.899999999999999" customHeight="1">
      <c r="A45" s="50" t="s">
        <v>376</v>
      </c>
      <c r="B45" s="51" t="s">
        <v>377</v>
      </c>
      <c r="C45" s="49">
        <v>14.36</v>
      </c>
      <c r="D45" s="49">
        <v>14.36</v>
      </c>
      <c r="E45" s="49"/>
      <c r="F45" s="49"/>
      <c r="G45" s="49"/>
      <c r="H45" s="49"/>
      <c r="I45" s="49"/>
      <c r="J45" s="49"/>
      <c r="K45" s="49"/>
      <c r="L45" s="49"/>
    </row>
    <row r="46" spans="1:12" ht="19.899999999999999" customHeight="1">
      <c r="A46" s="50" t="s">
        <v>378</v>
      </c>
      <c r="B46" s="51" t="s">
        <v>379</v>
      </c>
      <c r="C46" s="49">
        <v>2089.41</v>
      </c>
      <c r="D46" s="49">
        <v>2089.41</v>
      </c>
      <c r="E46" s="49"/>
      <c r="F46" s="49"/>
      <c r="G46" s="49"/>
      <c r="H46" s="49"/>
      <c r="I46" s="49"/>
      <c r="J46" s="49"/>
      <c r="K46" s="49"/>
      <c r="L46" s="49"/>
    </row>
    <row r="47" spans="1:12" ht="20.65" customHeight="1">
      <c r="A47" s="47" t="s">
        <v>116</v>
      </c>
      <c r="B47" s="48" t="s">
        <v>19</v>
      </c>
      <c r="C47" s="49">
        <v>15014.97</v>
      </c>
      <c r="D47" s="49">
        <v>15014.97</v>
      </c>
      <c r="E47" s="49"/>
      <c r="F47" s="49"/>
      <c r="G47" s="49"/>
      <c r="H47" s="49"/>
      <c r="I47" s="49"/>
      <c r="J47" s="49"/>
      <c r="K47" s="49"/>
      <c r="L47" s="49"/>
    </row>
    <row r="48" spans="1:12" ht="18.2" customHeight="1">
      <c r="A48" s="50" t="s">
        <v>380</v>
      </c>
      <c r="B48" s="51" t="s">
        <v>381</v>
      </c>
      <c r="C48" s="49">
        <v>15014.97</v>
      </c>
      <c r="D48" s="49">
        <v>15014.97</v>
      </c>
      <c r="E48" s="49"/>
      <c r="F48" s="49"/>
      <c r="G48" s="49"/>
      <c r="H48" s="49"/>
      <c r="I48" s="49"/>
      <c r="J48" s="49"/>
      <c r="K48" s="49"/>
      <c r="L48" s="49"/>
    </row>
    <row r="49" spans="1:12" ht="19.899999999999999" customHeight="1">
      <c r="A49" s="50" t="s">
        <v>382</v>
      </c>
      <c r="B49" s="51" t="s">
        <v>383</v>
      </c>
      <c r="C49" s="49">
        <v>13796.76</v>
      </c>
      <c r="D49" s="49">
        <v>13796.76</v>
      </c>
      <c r="E49" s="49"/>
      <c r="F49" s="49"/>
      <c r="G49" s="49"/>
      <c r="H49" s="49"/>
      <c r="I49" s="49"/>
      <c r="J49" s="49"/>
      <c r="K49" s="49"/>
      <c r="L49" s="49"/>
    </row>
    <row r="50" spans="1:12" ht="19.899999999999999" customHeight="1">
      <c r="A50" s="50" t="s">
        <v>384</v>
      </c>
      <c r="B50" s="51" t="s">
        <v>385</v>
      </c>
      <c r="C50" s="49">
        <v>1218.21</v>
      </c>
      <c r="D50" s="49">
        <v>1218.21</v>
      </c>
      <c r="E50" s="49"/>
      <c r="F50" s="49"/>
      <c r="G50" s="49"/>
      <c r="H50" s="49"/>
      <c r="I50" s="49"/>
      <c r="J50" s="49"/>
      <c r="K50" s="49"/>
      <c r="L50" s="49"/>
    </row>
    <row r="51" spans="1:12" ht="20.65" customHeight="1">
      <c r="A51" s="47" t="s">
        <v>283</v>
      </c>
      <c r="B51" s="48" t="s">
        <v>20</v>
      </c>
      <c r="C51" s="49">
        <v>350</v>
      </c>
      <c r="D51" s="49"/>
      <c r="E51" s="49">
        <v>350</v>
      </c>
      <c r="F51" s="49"/>
      <c r="G51" s="49"/>
      <c r="H51" s="49"/>
      <c r="I51" s="49"/>
      <c r="J51" s="49"/>
      <c r="K51" s="49"/>
      <c r="L51" s="49"/>
    </row>
    <row r="52" spans="1:12" ht="18.2" customHeight="1">
      <c r="A52" s="50" t="s">
        <v>386</v>
      </c>
      <c r="B52" s="51" t="s">
        <v>387</v>
      </c>
      <c r="C52" s="49">
        <v>350</v>
      </c>
      <c r="D52" s="49"/>
      <c r="E52" s="49">
        <v>350</v>
      </c>
      <c r="F52" s="49"/>
      <c r="G52" s="49"/>
      <c r="H52" s="49"/>
      <c r="I52" s="49"/>
      <c r="J52" s="49"/>
      <c r="K52" s="49"/>
      <c r="L52" s="49"/>
    </row>
    <row r="53" spans="1:12" ht="19.899999999999999" customHeight="1">
      <c r="A53" s="50" t="s">
        <v>388</v>
      </c>
      <c r="B53" s="51" t="s">
        <v>389</v>
      </c>
      <c r="C53" s="49">
        <v>350</v>
      </c>
      <c r="D53" s="49"/>
      <c r="E53" s="49">
        <v>350</v>
      </c>
      <c r="F53" s="49"/>
      <c r="G53" s="49"/>
      <c r="H53" s="49"/>
      <c r="I53" s="49"/>
      <c r="J53" s="49"/>
      <c r="K53" s="49"/>
      <c r="L53" s="49"/>
    </row>
  </sheetData>
  <mergeCells count="13">
    <mergeCell ref="A7:B7"/>
    <mergeCell ref="C5:C6"/>
    <mergeCell ref="D5:D6"/>
    <mergeCell ref="E5:E6"/>
    <mergeCell ref="K5:K6"/>
    <mergeCell ref="L5:L6"/>
    <mergeCell ref="A2:L3"/>
    <mergeCell ref="F5:F6"/>
    <mergeCell ref="G5:G6"/>
    <mergeCell ref="H5:H6"/>
    <mergeCell ref="I5:I6"/>
    <mergeCell ref="J5:J6"/>
    <mergeCell ref="A5:B5"/>
  </mergeCells>
  <phoneticPr fontId="44" type="noConversion"/>
  <printOptions horizontalCentered="1"/>
  <pageMargins left="0.11811023622047245" right="0.11811023622047245" top="0.39370078740157483" bottom="7.874015748031496E-2" header="0" footer="0"/>
  <pageSetup paperSize="9" scale="9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C13" sqref="C13"/>
    </sheetView>
  </sheetViews>
  <sheetFormatPr defaultColWidth="9.75" defaultRowHeight="13.5"/>
  <cols>
    <col min="1" max="1" width="16.375" customWidth="1"/>
    <col min="2" max="2" width="34.5" customWidth="1"/>
    <col min="3" max="3" width="17.875" customWidth="1"/>
    <col min="4" max="4" width="17.375" customWidth="1"/>
    <col min="5" max="5" width="15.5" customWidth="1"/>
  </cols>
  <sheetData>
    <row r="1" spans="1:5" ht="16.350000000000001" customHeight="1">
      <c r="A1" s="11" t="s">
        <v>390</v>
      </c>
    </row>
    <row r="2" spans="1:5" ht="16.350000000000001" customHeight="1">
      <c r="A2" s="91" t="s">
        <v>391</v>
      </c>
      <c r="B2" s="91"/>
      <c r="C2" s="91"/>
      <c r="D2" s="91"/>
      <c r="E2" s="91"/>
    </row>
    <row r="3" spans="1:5" ht="16.350000000000001" customHeight="1">
      <c r="A3" s="91"/>
      <c r="B3" s="91"/>
      <c r="C3" s="91"/>
      <c r="D3" s="91"/>
      <c r="E3" s="91"/>
    </row>
    <row r="4" spans="1:5" ht="18.95" customHeight="1">
      <c r="A4" s="41"/>
      <c r="B4" s="41"/>
      <c r="C4" s="41"/>
      <c r="D4" s="41"/>
      <c r="E4" s="42" t="s">
        <v>2</v>
      </c>
    </row>
    <row r="5" spans="1:5" ht="31.9" customHeight="1">
      <c r="A5" s="37" t="s">
        <v>128</v>
      </c>
      <c r="B5" s="37" t="s">
        <v>33</v>
      </c>
      <c r="C5" s="37" t="s">
        <v>129</v>
      </c>
      <c r="D5" s="37" t="s">
        <v>229</v>
      </c>
      <c r="E5" s="37" t="s">
        <v>392</v>
      </c>
    </row>
    <row r="6" spans="1:5" ht="23.25" customHeight="1">
      <c r="A6" s="90" t="s">
        <v>7</v>
      </c>
      <c r="B6" s="90"/>
      <c r="C6" s="34">
        <f>SUBTOTAL(9,D6:E6)</f>
        <v>337648.37</v>
      </c>
      <c r="D6" s="34">
        <f>D7+D34+D40+D46</f>
        <v>201752.86</v>
      </c>
      <c r="E6" s="34">
        <f>E7+E34+E40+E46+E50</f>
        <v>135895.51</v>
      </c>
    </row>
    <row r="7" spans="1:5" ht="21.6" customHeight="1">
      <c r="A7" s="40" t="s">
        <v>37</v>
      </c>
      <c r="B7" s="43" t="s">
        <v>14</v>
      </c>
      <c r="C7" s="39">
        <f>SUM(D7:E7)</f>
        <v>280857</v>
      </c>
      <c r="D7" s="39">
        <f>145296.21+15.28</f>
        <v>145311.49</v>
      </c>
      <c r="E7" s="39">
        <f>135560.79-15.28</f>
        <v>135545.51</v>
      </c>
    </row>
    <row r="8" spans="1:5" ht="20.65" customHeight="1">
      <c r="A8" s="38" t="s">
        <v>393</v>
      </c>
      <c r="B8" s="44" t="s">
        <v>394</v>
      </c>
      <c r="C8" s="39">
        <f t="shared" ref="C8:C52" si="0">SUM(D8:E8)</f>
        <v>1428.17</v>
      </c>
      <c r="D8" s="39">
        <v>875.87</v>
      </c>
      <c r="E8" s="39">
        <v>552.29999999999995</v>
      </c>
    </row>
    <row r="9" spans="1:5" ht="20.65" customHeight="1">
      <c r="A9" s="38" t="s">
        <v>395</v>
      </c>
      <c r="B9" s="44" t="s">
        <v>396</v>
      </c>
      <c r="C9" s="39">
        <f t="shared" si="0"/>
        <v>743.7</v>
      </c>
      <c r="D9" s="39">
        <v>743.7</v>
      </c>
      <c r="E9" s="39">
        <v>0</v>
      </c>
    </row>
    <row r="10" spans="1:5" ht="20.65" customHeight="1">
      <c r="A10" s="38" t="s">
        <v>397</v>
      </c>
      <c r="B10" s="44" t="s">
        <v>398</v>
      </c>
      <c r="C10" s="39">
        <f t="shared" si="0"/>
        <v>540</v>
      </c>
      <c r="D10" s="39"/>
      <c r="E10" s="39">
        <v>540</v>
      </c>
    </row>
    <row r="11" spans="1:5" ht="20.65" customHeight="1">
      <c r="A11" s="38" t="s">
        <v>399</v>
      </c>
      <c r="B11" s="44" t="s">
        <v>400</v>
      </c>
      <c r="C11" s="39">
        <f t="shared" si="0"/>
        <v>144.46</v>
      </c>
      <c r="D11" s="39">
        <v>132.16</v>
      </c>
      <c r="E11" s="39">
        <v>12.3</v>
      </c>
    </row>
    <row r="12" spans="1:5" ht="20.65" customHeight="1">
      <c r="A12" s="38" t="s">
        <v>401</v>
      </c>
      <c r="B12" s="44" t="s">
        <v>402</v>
      </c>
      <c r="C12" s="39">
        <f t="shared" si="0"/>
        <v>219492.5</v>
      </c>
      <c r="D12" s="39">
        <f>133813.63+15.28</f>
        <v>133828.91</v>
      </c>
      <c r="E12" s="39">
        <f>85678.87-15.28</f>
        <v>85663.59</v>
      </c>
    </row>
    <row r="13" spans="1:5" ht="20.65" customHeight="1">
      <c r="A13" s="38" t="s">
        <v>403</v>
      </c>
      <c r="B13" s="44" t="s">
        <v>404</v>
      </c>
      <c r="C13" s="39">
        <f t="shared" si="0"/>
        <v>24103.38</v>
      </c>
      <c r="D13" s="39">
        <v>2936.25</v>
      </c>
      <c r="E13" s="39">
        <v>21167.13</v>
      </c>
    </row>
    <row r="14" spans="1:5" ht="20.65" customHeight="1">
      <c r="A14" s="38" t="s">
        <v>405</v>
      </c>
      <c r="B14" s="44" t="s">
        <v>406</v>
      </c>
      <c r="C14" s="39">
        <f t="shared" si="0"/>
        <v>75627.990000000005</v>
      </c>
      <c r="D14" s="39">
        <f>58305.15+4.76</f>
        <v>58309.91</v>
      </c>
      <c r="E14" s="39">
        <f>17322.84-4.76</f>
        <v>17318.080000000002</v>
      </c>
    </row>
    <row r="15" spans="1:5" ht="20.65" customHeight="1">
      <c r="A15" s="38" t="s">
        <v>407</v>
      </c>
      <c r="B15" s="44" t="s">
        <v>408</v>
      </c>
      <c r="C15" s="39">
        <f t="shared" si="0"/>
        <v>33713.25</v>
      </c>
      <c r="D15" s="39">
        <f>26653.78+10.52</f>
        <v>26664.3</v>
      </c>
      <c r="E15" s="39">
        <f>7059.47-10.52</f>
        <v>7048.95</v>
      </c>
    </row>
    <row r="16" spans="1:5" ht="20.65" customHeight="1">
      <c r="A16" s="38" t="s">
        <v>409</v>
      </c>
      <c r="B16" s="44" t="s">
        <v>410</v>
      </c>
      <c r="C16" s="39">
        <f t="shared" si="0"/>
        <v>79482.94</v>
      </c>
      <c r="D16" s="39">
        <v>45918.46</v>
      </c>
      <c r="E16" s="39">
        <v>33564.480000000003</v>
      </c>
    </row>
    <row r="17" spans="1:5" ht="20.65" customHeight="1">
      <c r="A17" s="38" t="s">
        <v>411</v>
      </c>
      <c r="B17" s="44" t="s">
        <v>412</v>
      </c>
      <c r="C17" s="39">
        <f t="shared" si="0"/>
        <v>6564.95</v>
      </c>
      <c r="D17" s="39"/>
      <c r="E17" s="39">
        <v>6564.95</v>
      </c>
    </row>
    <row r="18" spans="1:5" ht="20.65" customHeight="1">
      <c r="A18" s="38" t="s">
        <v>413</v>
      </c>
      <c r="B18" s="44" t="s">
        <v>414</v>
      </c>
      <c r="C18" s="39">
        <f t="shared" si="0"/>
        <v>13167.02</v>
      </c>
      <c r="D18" s="39">
        <v>7409.6</v>
      </c>
      <c r="E18" s="39">
        <v>5757.42</v>
      </c>
    </row>
    <row r="19" spans="1:5" ht="20.65" customHeight="1">
      <c r="A19" s="38" t="s">
        <v>415</v>
      </c>
      <c r="B19" s="44" t="s">
        <v>416</v>
      </c>
      <c r="C19" s="39">
        <f t="shared" si="0"/>
        <v>13167.02</v>
      </c>
      <c r="D19" s="39">
        <v>7409.6</v>
      </c>
      <c r="E19" s="39">
        <v>5757.42</v>
      </c>
    </row>
    <row r="20" spans="1:5" ht="20.65" customHeight="1">
      <c r="A20" s="38" t="s">
        <v>417</v>
      </c>
      <c r="B20" s="44" t="s">
        <v>418</v>
      </c>
      <c r="C20" s="39">
        <f t="shared" si="0"/>
        <v>1693.76</v>
      </c>
      <c r="D20" s="39">
        <v>653.76</v>
      </c>
      <c r="E20" s="39">
        <v>1040</v>
      </c>
    </row>
    <row r="21" spans="1:5" ht="20.65" customHeight="1">
      <c r="A21" s="38" t="s">
        <v>419</v>
      </c>
      <c r="B21" s="44" t="s">
        <v>420</v>
      </c>
      <c r="C21" s="39">
        <f t="shared" si="0"/>
        <v>1478.76</v>
      </c>
      <c r="D21" s="39">
        <v>653.76</v>
      </c>
      <c r="E21" s="39">
        <v>825</v>
      </c>
    </row>
    <row r="22" spans="1:5" ht="20.65" customHeight="1">
      <c r="A22" s="38" t="s">
        <v>421</v>
      </c>
      <c r="B22" s="44" t="s">
        <v>422</v>
      </c>
      <c r="C22" s="39">
        <f t="shared" si="0"/>
        <v>215</v>
      </c>
      <c r="D22" s="39"/>
      <c r="E22" s="39">
        <v>215</v>
      </c>
    </row>
    <row r="23" spans="1:5" ht="20.65" customHeight="1">
      <c r="A23" s="38" t="s">
        <v>423</v>
      </c>
      <c r="B23" s="44" t="s">
        <v>424</v>
      </c>
      <c r="C23" s="39">
        <f t="shared" si="0"/>
        <v>449.36</v>
      </c>
      <c r="D23" s="39">
        <v>296.93</v>
      </c>
      <c r="E23" s="39">
        <v>152.43</v>
      </c>
    </row>
    <row r="24" spans="1:5" ht="20.65" customHeight="1">
      <c r="A24" s="38" t="s">
        <v>425</v>
      </c>
      <c r="B24" s="44" t="s">
        <v>426</v>
      </c>
      <c r="C24" s="39">
        <f t="shared" si="0"/>
        <v>332.78</v>
      </c>
      <c r="D24" s="39">
        <v>296.93</v>
      </c>
      <c r="E24" s="39">
        <v>35.85</v>
      </c>
    </row>
    <row r="25" spans="1:5" ht="20.65" customHeight="1">
      <c r="A25" s="38" t="s">
        <v>427</v>
      </c>
      <c r="B25" s="44" t="s">
        <v>428</v>
      </c>
      <c r="C25" s="39">
        <f t="shared" si="0"/>
        <v>116.58</v>
      </c>
      <c r="D25" s="39"/>
      <c r="E25" s="39">
        <v>116.58</v>
      </c>
    </row>
    <row r="26" spans="1:5" ht="20.65" customHeight="1">
      <c r="A26" s="38" t="s">
        <v>429</v>
      </c>
      <c r="B26" s="44" t="s">
        <v>430</v>
      </c>
      <c r="C26" s="39">
        <f t="shared" si="0"/>
        <v>1808.89</v>
      </c>
      <c r="D26" s="39">
        <v>1358.89</v>
      </c>
      <c r="E26" s="39">
        <v>450</v>
      </c>
    </row>
    <row r="27" spans="1:5" ht="20.65" customHeight="1">
      <c r="A27" s="38" t="s">
        <v>431</v>
      </c>
      <c r="B27" s="44" t="s">
        <v>432</v>
      </c>
      <c r="C27" s="39">
        <f t="shared" si="0"/>
        <v>1808.89</v>
      </c>
      <c r="D27" s="39">
        <v>1358.89</v>
      </c>
      <c r="E27" s="39">
        <v>450</v>
      </c>
    </row>
    <row r="28" spans="1:5" ht="20.65" customHeight="1">
      <c r="A28" s="38" t="s">
        <v>433</v>
      </c>
      <c r="B28" s="44" t="s">
        <v>434</v>
      </c>
      <c r="C28" s="39">
        <f t="shared" si="0"/>
        <v>12000</v>
      </c>
      <c r="D28" s="39"/>
      <c r="E28" s="39">
        <v>12000</v>
      </c>
    </row>
    <row r="29" spans="1:5" ht="20.65" customHeight="1">
      <c r="A29" s="38" t="s">
        <v>435</v>
      </c>
      <c r="B29" s="44" t="s">
        <v>436</v>
      </c>
      <c r="C29" s="39">
        <f t="shared" si="0"/>
        <v>5200</v>
      </c>
      <c r="D29" s="39"/>
      <c r="E29" s="39">
        <v>5200</v>
      </c>
    </row>
    <row r="30" spans="1:5" ht="20.65" customHeight="1">
      <c r="A30" s="38" t="s">
        <v>437</v>
      </c>
      <c r="B30" s="44" t="s">
        <v>438</v>
      </c>
      <c r="C30" s="39">
        <f t="shared" si="0"/>
        <v>1000</v>
      </c>
      <c r="D30" s="39"/>
      <c r="E30" s="39">
        <v>1000</v>
      </c>
    </row>
    <row r="31" spans="1:5" ht="20.65" customHeight="1">
      <c r="A31" s="38" t="s">
        <v>439</v>
      </c>
      <c r="B31" s="44" t="s">
        <v>440</v>
      </c>
      <c r="C31" s="39">
        <f t="shared" si="0"/>
        <v>5800</v>
      </c>
      <c r="D31" s="39"/>
      <c r="E31" s="39">
        <v>5800</v>
      </c>
    </row>
    <row r="32" spans="1:5" ht="20.65" customHeight="1">
      <c r="A32" s="38" t="s">
        <v>441</v>
      </c>
      <c r="B32" s="44" t="s">
        <v>442</v>
      </c>
      <c r="C32" s="39">
        <f t="shared" si="0"/>
        <v>30817.31</v>
      </c>
      <c r="D32" s="39">
        <v>887.54</v>
      </c>
      <c r="E32" s="39">
        <v>29929.77</v>
      </c>
    </row>
    <row r="33" spans="1:5" ht="20.65" customHeight="1">
      <c r="A33" s="38" t="s">
        <v>443</v>
      </c>
      <c r="B33" s="44" t="s">
        <v>444</v>
      </c>
      <c r="C33" s="39">
        <f t="shared" si="0"/>
        <v>30817.31</v>
      </c>
      <c r="D33" s="39">
        <v>887.54</v>
      </c>
      <c r="E33" s="39">
        <v>29929.77</v>
      </c>
    </row>
    <row r="34" spans="1:5" ht="21.6" customHeight="1">
      <c r="A34" s="40" t="s">
        <v>94</v>
      </c>
      <c r="B34" s="43" t="s">
        <v>16</v>
      </c>
      <c r="C34" s="39">
        <f t="shared" si="0"/>
        <v>32052.36</v>
      </c>
      <c r="D34" s="39">
        <v>32052.36</v>
      </c>
      <c r="E34" s="39"/>
    </row>
    <row r="35" spans="1:5" ht="20.65" customHeight="1">
      <c r="A35" s="38" t="s">
        <v>445</v>
      </c>
      <c r="B35" s="44" t="s">
        <v>446</v>
      </c>
      <c r="C35" s="39">
        <f t="shared" si="0"/>
        <v>32052.36</v>
      </c>
      <c r="D35" s="39">
        <v>32052.36</v>
      </c>
      <c r="E35" s="39"/>
    </row>
    <row r="36" spans="1:5" ht="20.65" customHeight="1">
      <c r="A36" s="38" t="s">
        <v>447</v>
      </c>
      <c r="B36" s="44" t="s">
        <v>448</v>
      </c>
      <c r="C36" s="39">
        <f t="shared" si="0"/>
        <v>107.62</v>
      </c>
      <c r="D36" s="39">
        <v>107.62</v>
      </c>
      <c r="E36" s="39"/>
    </row>
    <row r="37" spans="1:5" ht="20.65" customHeight="1">
      <c r="A37" s="38" t="s">
        <v>449</v>
      </c>
      <c r="B37" s="44" t="s">
        <v>450</v>
      </c>
      <c r="C37" s="39">
        <f t="shared" si="0"/>
        <v>11264.96</v>
      </c>
      <c r="D37" s="39">
        <v>11264.96</v>
      </c>
      <c r="E37" s="39"/>
    </row>
    <row r="38" spans="1:5" ht="20.65" customHeight="1">
      <c r="A38" s="38" t="s">
        <v>451</v>
      </c>
      <c r="B38" s="44" t="s">
        <v>452</v>
      </c>
      <c r="C38" s="39">
        <f t="shared" si="0"/>
        <v>5632.48</v>
      </c>
      <c r="D38" s="39">
        <v>5632.48</v>
      </c>
      <c r="E38" s="39"/>
    </row>
    <row r="39" spans="1:5" ht="20.65" customHeight="1">
      <c r="A39" s="38" t="s">
        <v>453</v>
      </c>
      <c r="B39" s="44" t="s">
        <v>454</v>
      </c>
      <c r="C39" s="39">
        <f t="shared" si="0"/>
        <v>15047.3</v>
      </c>
      <c r="D39" s="39">
        <v>15047.3</v>
      </c>
      <c r="E39" s="39"/>
    </row>
    <row r="40" spans="1:5" ht="21.6" customHeight="1">
      <c r="A40" s="40" t="s">
        <v>105</v>
      </c>
      <c r="B40" s="43" t="s">
        <v>18</v>
      </c>
      <c r="C40" s="39">
        <f t="shared" si="0"/>
        <v>9374.0400000000009</v>
      </c>
      <c r="D40" s="39">
        <v>9374.0400000000009</v>
      </c>
      <c r="E40" s="39"/>
    </row>
    <row r="41" spans="1:5" ht="20.65" customHeight="1">
      <c r="A41" s="38" t="s">
        <v>455</v>
      </c>
      <c r="B41" s="44" t="s">
        <v>456</v>
      </c>
      <c r="C41" s="39">
        <f t="shared" si="0"/>
        <v>9374.0400000000009</v>
      </c>
      <c r="D41" s="39">
        <v>9374.0400000000009</v>
      </c>
      <c r="E41" s="39"/>
    </row>
    <row r="42" spans="1:5" ht="20.65" customHeight="1">
      <c r="A42" s="38" t="s">
        <v>457</v>
      </c>
      <c r="B42" s="44" t="s">
        <v>458</v>
      </c>
      <c r="C42" s="39">
        <f t="shared" si="0"/>
        <v>36.33</v>
      </c>
      <c r="D42" s="39">
        <v>36.33</v>
      </c>
      <c r="E42" s="39"/>
    </row>
    <row r="43" spans="1:5" ht="20.65" customHeight="1">
      <c r="A43" s="38" t="s">
        <v>459</v>
      </c>
      <c r="B43" s="44" t="s">
        <v>460</v>
      </c>
      <c r="C43" s="39">
        <f t="shared" si="0"/>
        <v>7233.94</v>
      </c>
      <c r="D43" s="39">
        <v>7233.94</v>
      </c>
      <c r="E43" s="39"/>
    </row>
    <row r="44" spans="1:5" ht="20.65" customHeight="1">
      <c r="A44" s="38" t="s">
        <v>461</v>
      </c>
      <c r="B44" s="44" t="s">
        <v>462</v>
      </c>
      <c r="C44" s="39">
        <f t="shared" si="0"/>
        <v>14.36</v>
      </c>
      <c r="D44" s="39">
        <v>14.36</v>
      </c>
      <c r="E44" s="39"/>
    </row>
    <row r="45" spans="1:5" ht="20.65" customHeight="1">
      <c r="A45" s="38" t="s">
        <v>463</v>
      </c>
      <c r="B45" s="44" t="s">
        <v>464</v>
      </c>
      <c r="C45" s="39">
        <f t="shared" si="0"/>
        <v>2089.41</v>
      </c>
      <c r="D45" s="39">
        <v>2089.41</v>
      </c>
      <c r="E45" s="39"/>
    </row>
    <row r="46" spans="1:5" ht="21.6" customHeight="1">
      <c r="A46" s="40" t="s">
        <v>116</v>
      </c>
      <c r="B46" s="43" t="s">
        <v>19</v>
      </c>
      <c r="C46" s="39">
        <f t="shared" si="0"/>
        <v>15014.97</v>
      </c>
      <c r="D46" s="39">
        <v>15014.97</v>
      </c>
      <c r="E46" s="39"/>
    </row>
    <row r="47" spans="1:5" ht="20.65" customHeight="1">
      <c r="A47" s="38" t="s">
        <v>465</v>
      </c>
      <c r="B47" s="44" t="s">
        <v>466</v>
      </c>
      <c r="C47" s="39">
        <f t="shared" si="0"/>
        <v>15014.97</v>
      </c>
      <c r="D47" s="39">
        <v>15014.97</v>
      </c>
      <c r="E47" s="39"/>
    </row>
    <row r="48" spans="1:5" ht="20.65" customHeight="1">
      <c r="A48" s="38" t="s">
        <v>467</v>
      </c>
      <c r="B48" s="44" t="s">
        <v>468</v>
      </c>
      <c r="C48" s="39">
        <f t="shared" si="0"/>
        <v>13796.76</v>
      </c>
      <c r="D48" s="39">
        <v>13796.76</v>
      </c>
      <c r="E48" s="39"/>
    </row>
    <row r="49" spans="1:5" ht="20.65" customHeight="1">
      <c r="A49" s="38" t="s">
        <v>469</v>
      </c>
      <c r="B49" s="44" t="s">
        <v>470</v>
      </c>
      <c r="C49" s="39">
        <f t="shared" si="0"/>
        <v>1218.21</v>
      </c>
      <c r="D49" s="39">
        <v>1218.21</v>
      </c>
      <c r="E49" s="39"/>
    </row>
    <row r="50" spans="1:5" ht="21.6" customHeight="1">
      <c r="A50" s="40" t="s">
        <v>283</v>
      </c>
      <c r="B50" s="43" t="s">
        <v>20</v>
      </c>
      <c r="C50" s="39">
        <f t="shared" si="0"/>
        <v>350</v>
      </c>
      <c r="D50" s="39"/>
      <c r="E50" s="39">
        <v>350</v>
      </c>
    </row>
    <row r="51" spans="1:5" ht="20.65" customHeight="1">
      <c r="A51" s="38" t="s">
        <v>471</v>
      </c>
      <c r="B51" s="44" t="s">
        <v>472</v>
      </c>
      <c r="C51" s="39">
        <f t="shared" si="0"/>
        <v>350</v>
      </c>
      <c r="D51" s="39"/>
      <c r="E51" s="39">
        <v>350</v>
      </c>
    </row>
    <row r="52" spans="1:5" ht="20.65" customHeight="1">
      <c r="A52" s="38" t="s">
        <v>473</v>
      </c>
      <c r="B52" s="44" t="s">
        <v>474</v>
      </c>
      <c r="C52" s="39">
        <f t="shared" si="0"/>
        <v>350</v>
      </c>
      <c r="D52" s="39"/>
      <c r="E52" s="39">
        <v>350</v>
      </c>
    </row>
  </sheetData>
  <autoFilter ref="A5:E52"/>
  <mergeCells count="2">
    <mergeCell ref="A6:B6"/>
    <mergeCell ref="A2:E3"/>
  </mergeCells>
  <phoneticPr fontId="44" type="noConversion"/>
  <printOptions horizontalCentered="1"/>
  <pageMargins left="7.874015748031496E-2" right="7.874015748031496E-2" top="0.39370078740157483" bottom="7.874015748031496E-2"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workbookViewId="0">
      <selection activeCell="D10" sqref="D10"/>
    </sheetView>
  </sheetViews>
  <sheetFormatPr defaultColWidth="9.75" defaultRowHeight="13.5"/>
  <cols>
    <col min="1" max="1" width="20.125" customWidth="1"/>
    <col min="2" max="2" width="44.5" customWidth="1"/>
    <col min="3" max="3" width="32.875" customWidth="1"/>
  </cols>
  <sheetData>
    <row r="1" spans="1:3" ht="16.350000000000001" customHeight="1">
      <c r="A1" s="11" t="s">
        <v>475</v>
      </c>
    </row>
    <row r="2" spans="1:3" ht="35.25" customHeight="1">
      <c r="A2" s="87" t="s">
        <v>476</v>
      </c>
      <c r="B2" s="87"/>
      <c r="C2" s="87"/>
    </row>
    <row r="3" spans="1:3" ht="27.6" customHeight="1">
      <c r="A3" s="88" t="s">
        <v>125</v>
      </c>
      <c r="B3" s="88"/>
      <c r="C3" s="88"/>
    </row>
    <row r="4" spans="1:3" ht="19.899999999999999" customHeight="1">
      <c r="C4" s="36" t="s">
        <v>2</v>
      </c>
    </row>
    <row r="5" spans="1:3" ht="37.15" customHeight="1">
      <c r="A5" s="89" t="s">
        <v>228</v>
      </c>
      <c r="B5" s="89"/>
      <c r="C5" s="89" t="s">
        <v>392</v>
      </c>
    </row>
    <row r="6" spans="1:3" ht="27.6" customHeight="1">
      <c r="A6" s="37" t="s">
        <v>128</v>
      </c>
      <c r="B6" s="37" t="s">
        <v>33</v>
      </c>
      <c r="C6" s="89"/>
    </row>
    <row r="7" spans="1:3" ht="20.65" customHeight="1">
      <c r="A7" s="90" t="s">
        <v>7</v>
      </c>
      <c r="B7" s="90"/>
      <c r="C7" s="34">
        <f>C8+C30+C33</f>
        <v>119226.78</v>
      </c>
    </row>
    <row r="8" spans="1:3" ht="19.899999999999999" customHeight="1">
      <c r="A8" s="40" t="s">
        <v>160</v>
      </c>
      <c r="B8" s="40" t="s">
        <v>161</v>
      </c>
      <c r="C8" s="39">
        <v>86896.24</v>
      </c>
    </row>
    <row r="9" spans="1:3" ht="18.95" customHeight="1">
      <c r="A9" s="38" t="s">
        <v>477</v>
      </c>
      <c r="B9" s="38" t="s">
        <v>478</v>
      </c>
      <c r="C9" s="39">
        <v>21086.400000000001</v>
      </c>
    </row>
    <row r="10" spans="1:3" ht="18.95" customHeight="1">
      <c r="A10" s="38" t="s">
        <v>479</v>
      </c>
      <c r="B10" s="38" t="s">
        <v>480</v>
      </c>
      <c r="C10" s="39">
        <v>1930.76</v>
      </c>
    </row>
    <row r="11" spans="1:3" ht="18.95" customHeight="1">
      <c r="A11" s="38" t="s">
        <v>481</v>
      </c>
      <c r="B11" s="38" t="s">
        <v>482</v>
      </c>
      <c r="C11" s="39">
        <v>603.5</v>
      </c>
    </row>
    <row r="12" spans="1:3" ht="18.95" customHeight="1">
      <c r="A12" s="38" t="s">
        <v>483</v>
      </c>
      <c r="B12" s="38" t="s">
        <v>484</v>
      </c>
      <c r="C12" s="39">
        <v>0.2</v>
      </c>
    </row>
    <row r="13" spans="1:3" ht="18.95" customHeight="1">
      <c r="A13" s="38" t="s">
        <v>485</v>
      </c>
      <c r="B13" s="38" t="s">
        <v>486</v>
      </c>
      <c r="C13" s="39">
        <v>519.80999999999995</v>
      </c>
    </row>
    <row r="14" spans="1:3" ht="18.95" customHeight="1">
      <c r="A14" s="38" t="s">
        <v>487</v>
      </c>
      <c r="B14" s="38" t="s">
        <v>488</v>
      </c>
      <c r="C14" s="39">
        <v>1212.97</v>
      </c>
    </row>
    <row r="15" spans="1:3" ht="18.95" customHeight="1">
      <c r="A15" s="38" t="s">
        <v>489</v>
      </c>
      <c r="B15" s="38" t="s">
        <v>490</v>
      </c>
      <c r="C15" s="39">
        <v>22.99</v>
      </c>
    </row>
    <row r="16" spans="1:3" ht="18.95" customHeight="1">
      <c r="A16" s="38" t="s">
        <v>491</v>
      </c>
      <c r="B16" s="38" t="s">
        <v>492</v>
      </c>
      <c r="C16" s="39">
        <v>1034.0999999999999</v>
      </c>
    </row>
    <row r="17" spans="1:3" ht="18.95" customHeight="1">
      <c r="A17" s="38" t="s">
        <v>493</v>
      </c>
      <c r="B17" s="38" t="s">
        <v>494</v>
      </c>
      <c r="C17" s="39">
        <v>155.06</v>
      </c>
    </row>
    <row r="18" spans="1:3" ht="18.95" customHeight="1">
      <c r="A18" s="38" t="s">
        <v>495</v>
      </c>
      <c r="B18" s="38" t="s">
        <v>496</v>
      </c>
      <c r="C18" s="39">
        <v>4098.54</v>
      </c>
    </row>
    <row r="19" spans="1:3" ht="18.95" customHeight="1">
      <c r="A19" s="38" t="s">
        <v>497</v>
      </c>
      <c r="B19" s="38" t="s">
        <v>498</v>
      </c>
      <c r="C19" s="39">
        <v>384.1</v>
      </c>
    </row>
    <row r="20" spans="1:3" ht="18.95" customHeight="1">
      <c r="A20" s="38" t="s">
        <v>499</v>
      </c>
      <c r="B20" s="38" t="s">
        <v>245</v>
      </c>
      <c r="C20" s="39">
        <v>1</v>
      </c>
    </row>
    <row r="21" spans="1:3" ht="18.95" customHeight="1">
      <c r="A21" s="38" t="s">
        <v>500</v>
      </c>
      <c r="B21" s="38" t="s">
        <v>247</v>
      </c>
      <c r="C21" s="39">
        <v>1113.3900000000001</v>
      </c>
    </row>
    <row r="22" spans="1:3" ht="18.95" customHeight="1">
      <c r="A22" s="38" t="s">
        <v>501</v>
      </c>
      <c r="B22" s="38" t="s">
        <v>502</v>
      </c>
      <c r="C22" s="39">
        <v>220.01</v>
      </c>
    </row>
    <row r="23" spans="1:3" ht="18.95" customHeight="1">
      <c r="A23" s="38" t="s">
        <v>503</v>
      </c>
      <c r="B23" s="38" t="s">
        <v>504</v>
      </c>
      <c r="C23" s="39">
        <v>47371.42</v>
      </c>
    </row>
    <row r="24" spans="1:3" ht="18.95" customHeight="1">
      <c r="A24" s="38" t="s">
        <v>505</v>
      </c>
      <c r="B24" s="38" t="s">
        <v>249</v>
      </c>
      <c r="C24" s="39">
        <v>5320.2</v>
      </c>
    </row>
    <row r="25" spans="1:3" ht="18.95" customHeight="1">
      <c r="A25" s="38" t="s">
        <v>506</v>
      </c>
      <c r="B25" s="38" t="s">
        <v>507</v>
      </c>
      <c r="C25" s="39">
        <v>5.4</v>
      </c>
    </row>
    <row r="26" spans="1:3" ht="18.95" customHeight="1">
      <c r="A26" s="38" t="s">
        <v>508</v>
      </c>
      <c r="B26" s="38" t="s">
        <v>509</v>
      </c>
      <c r="C26" s="39">
        <v>15</v>
      </c>
    </row>
    <row r="27" spans="1:3" ht="18.95" customHeight="1">
      <c r="A27" s="38" t="s">
        <v>510</v>
      </c>
      <c r="B27" s="38" t="s">
        <v>253</v>
      </c>
      <c r="C27" s="39">
        <v>4.54</v>
      </c>
    </row>
    <row r="28" spans="1:3" ht="18.95" customHeight="1">
      <c r="A28" s="38" t="s">
        <v>511</v>
      </c>
      <c r="B28" s="38" t="s">
        <v>512</v>
      </c>
      <c r="C28" s="39">
        <v>27</v>
      </c>
    </row>
    <row r="29" spans="1:3" ht="18.95" customHeight="1">
      <c r="A29" s="38" t="s">
        <v>513</v>
      </c>
      <c r="B29" s="38" t="s">
        <v>255</v>
      </c>
      <c r="C29" s="39">
        <v>1769.84</v>
      </c>
    </row>
    <row r="30" spans="1:3" ht="19.899999999999999" customHeight="1">
      <c r="A30" s="40" t="s">
        <v>208</v>
      </c>
      <c r="B30" s="40" t="s">
        <v>209</v>
      </c>
      <c r="C30" s="39">
        <f>SUM(C31:C32)</f>
        <v>1979.48</v>
      </c>
    </row>
    <row r="31" spans="1:3" ht="18.95" customHeight="1">
      <c r="A31" s="38" t="s">
        <v>514</v>
      </c>
      <c r="B31" s="38" t="s">
        <v>515</v>
      </c>
      <c r="C31" s="39">
        <v>450</v>
      </c>
    </row>
    <row r="32" spans="1:3" ht="18.95" customHeight="1">
      <c r="A32" s="38" t="s">
        <v>516</v>
      </c>
      <c r="B32" s="38" t="s">
        <v>270</v>
      </c>
      <c r="C32" s="39">
        <v>1529.48</v>
      </c>
    </row>
    <row r="33" spans="1:3" ht="19.899999999999999" customHeight="1">
      <c r="A33" s="40" t="s">
        <v>218</v>
      </c>
      <c r="B33" s="40" t="s">
        <v>219</v>
      </c>
      <c r="C33" s="39">
        <v>30351.06</v>
      </c>
    </row>
    <row r="34" spans="1:3" ht="18.95" customHeight="1">
      <c r="A34" s="38" t="s">
        <v>517</v>
      </c>
      <c r="B34" s="38" t="s">
        <v>518</v>
      </c>
      <c r="C34" s="39">
        <v>12007.13</v>
      </c>
    </row>
    <row r="35" spans="1:3" ht="18.95" customHeight="1">
      <c r="A35" s="38" t="s">
        <v>519</v>
      </c>
      <c r="B35" s="38" t="s">
        <v>520</v>
      </c>
      <c r="C35" s="39">
        <v>147.36000000000001</v>
      </c>
    </row>
    <row r="36" spans="1:3" ht="18.95" customHeight="1">
      <c r="A36" s="38" t="s">
        <v>521</v>
      </c>
      <c r="B36" s="38" t="s">
        <v>522</v>
      </c>
      <c r="C36" s="39">
        <v>1170.48</v>
      </c>
    </row>
    <row r="37" spans="1:3" ht="18.95" customHeight="1">
      <c r="A37" s="38" t="s">
        <v>523</v>
      </c>
      <c r="B37" s="38" t="s">
        <v>524</v>
      </c>
      <c r="C37" s="39">
        <v>36</v>
      </c>
    </row>
    <row r="38" spans="1:3" ht="18.95" customHeight="1">
      <c r="A38" s="38" t="s">
        <v>525</v>
      </c>
      <c r="B38" s="38" t="s">
        <v>526</v>
      </c>
      <c r="C38" s="39">
        <v>120</v>
      </c>
    </row>
    <row r="39" spans="1:3" ht="18.95" customHeight="1">
      <c r="A39" s="38" t="s">
        <v>527</v>
      </c>
      <c r="B39" s="38" t="s">
        <v>528</v>
      </c>
      <c r="C39" s="39">
        <v>16870.080000000002</v>
      </c>
    </row>
  </sheetData>
  <mergeCells count="5">
    <mergeCell ref="A2:C2"/>
    <mergeCell ref="A3:C3"/>
    <mergeCell ref="A5:B5"/>
    <mergeCell ref="A7:B7"/>
    <mergeCell ref="C5:C6"/>
  </mergeCells>
  <phoneticPr fontId="44" type="noConversion"/>
  <pageMargins left="0.75" right="0.75" top="0.270000010728836" bottom="0.270000010728836" header="0" footer="0"/>
  <pageSetup paperSize="9" scale="9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workbookViewId="0">
      <selection activeCell="B10" sqref="B10"/>
    </sheetView>
  </sheetViews>
  <sheetFormatPr defaultColWidth="9.75" defaultRowHeight="13.5"/>
  <cols>
    <col min="1" max="1" width="21.75" customWidth="1"/>
    <col min="2" max="2" width="39.875" customWidth="1"/>
    <col min="3" max="3" width="33.5" customWidth="1"/>
  </cols>
  <sheetData>
    <row r="1" spans="1:3" ht="16.350000000000001" customHeight="1">
      <c r="A1" s="11" t="s">
        <v>529</v>
      </c>
    </row>
    <row r="2" spans="1:3" ht="35.25" customHeight="1">
      <c r="A2" s="87" t="s">
        <v>476</v>
      </c>
      <c r="B2" s="87"/>
      <c r="C2" s="87"/>
    </row>
    <row r="3" spans="1:3" ht="15.75" customHeight="1">
      <c r="A3" s="88" t="s">
        <v>227</v>
      </c>
      <c r="B3" s="88"/>
      <c r="C3" s="88"/>
    </row>
    <row r="4" spans="1:3" ht="19.899999999999999" customHeight="1">
      <c r="C4" s="36" t="s">
        <v>2</v>
      </c>
    </row>
    <row r="5" spans="1:3" ht="39.6" customHeight="1">
      <c r="A5" s="89" t="s">
        <v>228</v>
      </c>
      <c r="B5" s="89"/>
      <c r="C5" s="89" t="s">
        <v>392</v>
      </c>
    </row>
    <row r="6" spans="1:3" ht="31.15" customHeight="1">
      <c r="A6" s="37" t="s">
        <v>128</v>
      </c>
      <c r="B6" s="37" t="s">
        <v>33</v>
      </c>
      <c r="C6" s="89"/>
    </row>
    <row r="7" spans="1:3" ht="20.65" customHeight="1">
      <c r="A7" s="90" t="s">
        <v>7</v>
      </c>
      <c r="B7" s="90"/>
      <c r="C7" s="34">
        <f>C8+C14+C18+C20+C22</f>
        <v>119226.78</v>
      </c>
    </row>
    <row r="8" spans="1:3" ht="19.899999999999999" customHeight="1">
      <c r="A8" s="38" t="s">
        <v>240</v>
      </c>
      <c r="B8" s="38" t="s">
        <v>241</v>
      </c>
      <c r="C8" s="39">
        <f>SUM(C9:C13)</f>
        <v>28430.19</v>
      </c>
    </row>
    <row r="9" spans="1:3" ht="18.95" customHeight="1">
      <c r="A9" s="38" t="s">
        <v>242</v>
      </c>
      <c r="B9" s="38" t="s">
        <v>243</v>
      </c>
      <c r="C9" s="39">
        <v>13855.58</v>
      </c>
    </row>
    <row r="10" spans="1:3" ht="18.95" customHeight="1">
      <c r="A10" s="38" t="s">
        <v>246</v>
      </c>
      <c r="B10" s="38" t="s">
        <v>247</v>
      </c>
      <c r="C10" s="39">
        <v>425</v>
      </c>
    </row>
    <row r="11" spans="1:3" ht="18.95" customHeight="1">
      <c r="A11" s="38" t="s">
        <v>248</v>
      </c>
      <c r="B11" s="38" t="s">
        <v>249</v>
      </c>
      <c r="C11" s="39">
        <v>10603.45</v>
      </c>
    </row>
    <row r="12" spans="1:3" ht="18.95" customHeight="1">
      <c r="A12" s="38" t="s">
        <v>530</v>
      </c>
      <c r="B12" s="38" t="s">
        <v>496</v>
      </c>
      <c r="C12" s="39">
        <v>2524.31</v>
      </c>
    </row>
    <row r="13" spans="1:3" ht="18.95" customHeight="1">
      <c r="A13" s="38" t="s">
        <v>254</v>
      </c>
      <c r="B13" s="38" t="s">
        <v>255</v>
      </c>
      <c r="C13" s="39">
        <v>1021.85</v>
      </c>
    </row>
    <row r="14" spans="1:3" ht="19.899999999999999" customHeight="1">
      <c r="A14" s="38" t="s">
        <v>531</v>
      </c>
      <c r="B14" s="38" t="s">
        <v>532</v>
      </c>
      <c r="C14" s="39">
        <f>SUM(C15:C17)</f>
        <v>12635</v>
      </c>
    </row>
    <row r="15" spans="1:3" ht="18.95" customHeight="1">
      <c r="A15" s="38" t="s">
        <v>533</v>
      </c>
      <c r="B15" s="38" t="s">
        <v>534</v>
      </c>
      <c r="C15" s="39">
        <v>2118</v>
      </c>
    </row>
    <row r="16" spans="1:3" ht="18.95" customHeight="1">
      <c r="A16" s="38" t="s">
        <v>535</v>
      </c>
      <c r="B16" s="38" t="s">
        <v>522</v>
      </c>
      <c r="C16" s="39">
        <v>855</v>
      </c>
    </row>
    <row r="17" spans="1:3" ht="18.95" customHeight="1">
      <c r="A17" s="38" t="s">
        <v>536</v>
      </c>
      <c r="B17" s="38" t="s">
        <v>528</v>
      </c>
      <c r="C17" s="39">
        <v>9662</v>
      </c>
    </row>
    <row r="18" spans="1:3" ht="19.899999999999999" customHeight="1">
      <c r="A18" s="38" t="s">
        <v>256</v>
      </c>
      <c r="B18" s="38" t="s">
        <v>257</v>
      </c>
      <c r="C18" s="39">
        <f>C19</f>
        <v>58466.05</v>
      </c>
    </row>
    <row r="19" spans="1:3" ht="18.95" customHeight="1">
      <c r="A19" s="38" t="s">
        <v>260</v>
      </c>
      <c r="B19" s="38" t="s">
        <v>261</v>
      </c>
      <c r="C19" s="39">
        <v>58466.05</v>
      </c>
    </row>
    <row r="20" spans="1:3" ht="19.899999999999999" customHeight="1">
      <c r="A20" s="38" t="s">
        <v>262</v>
      </c>
      <c r="B20" s="38" t="s">
        <v>263</v>
      </c>
      <c r="C20" s="39">
        <f>C21</f>
        <v>17716.060000000001</v>
      </c>
    </row>
    <row r="21" spans="1:3" ht="18.95" customHeight="1">
      <c r="A21" s="38" t="s">
        <v>264</v>
      </c>
      <c r="B21" s="38" t="s">
        <v>265</v>
      </c>
      <c r="C21" s="39">
        <v>17716.060000000001</v>
      </c>
    </row>
    <row r="22" spans="1:3" ht="19.899999999999999" customHeight="1">
      <c r="A22" s="38" t="s">
        <v>266</v>
      </c>
      <c r="B22" s="38" t="s">
        <v>209</v>
      </c>
      <c r="C22" s="39">
        <f>SUM(C23:C24)</f>
        <v>1979.48</v>
      </c>
    </row>
    <row r="23" spans="1:3" ht="18.95" customHeight="1">
      <c r="A23" s="38" t="s">
        <v>267</v>
      </c>
      <c r="B23" s="38" t="s">
        <v>268</v>
      </c>
      <c r="C23" s="39">
        <v>450</v>
      </c>
    </row>
    <row r="24" spans="1:3" ht="18.95" customHeight="1">
      <c r="A24" s="38" t="s">
        <v>269</v>
      </c>
      <c r="B24" s="38" t="s">
        <v>270</v>
      </c>
      <c r="C24" s="39">
        <v>1529.48</v>
      </c>
    </row>
  </sheetData>
  <mergeCells count="5">
    <mergeCell ref="A2:C2"/>
    <mergeCell ref="A3:C3"/>
    <mergeCell ref="A5:B5"/>
    <mergeCell ref="A7:B7"/>
    <mergeCell ref="C5:C6"/>
  </mergeCells>
  <phoneticPr fontId="44" type="noConversion"/>
  <pageMargins left="0.75" right="0.75" top="0.270000010728836" bottom="0.270000010728836" header="0" footer="0"/>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6"/>
  <sheetViews>
    <sheetView workbookViewId="0">
      <selection activeCell="D16" sqref="D16"/>
    </sheetView>
  </sheetViews>
  <sheetFormatPr defaultColWidth="9.75" defaultRowHeight="13.5"/>
  <cols>
    <col min="1" max="1" width="40.625" style="1" customWidth="1"/>
    <col min="2" max="2" width="17.75" style="1" customWidth="1"/>
    <col min="3" max="3" width="31.25" style="71" customWidth="1"/>
    <col min="4" max="4" width="14.25" style="71" customWidth="1"/>
    <col min="5" max="6" width="11" style="71" customWidth="1"/>
    <col min="7" max="7" width="6.125" style="71" customWidth="1"/>
    <col min="8" max="8" width="14.875" style="71" customWidth="1"/>
    <col min="9" max="11" width="9.375" style="1" customWidth="1"/>
    <col min="12" max="18" width="5.375" style="1" customWidth="1"/>
    <col min="19" max="19" width="7.375" style="1" customWidth="1"/>
    <col min="20" max="25" width="5.625" style="1" customWidth="1"/>
    <col min="26" max="16384" width="9.75" style="1"/>
  </cols>
  <sheetData>
    <row r="1" spans="1:25" customFormat="1" ht="16.350000000000001" customHeight="1">
      <c r="A1" s="75" t="s">
        <v>806</v>
      </c>
      <c r="C1" s="70"/>
      <c r="D1" s="70"/>
      <c r="E1" s="70"/>
      <c r="F1" s="70"/>
      <c r="G1" s="70"/>
      <c r="H1" s="70"/>
    </row>
    <row r="2" spans="1:25" ht="36.75" customHeight="1">
      <c r="A2" s="97" t="s">
        <v>556</v>
      </c>
      <c r="B2" s="97"/>
      <c r="C2" s="97"/>
      <c r="D2" s="97"/>
      <c r="E2" s="97"/>
      <c r="F2" s="97"/>
      <c r="G2" s="97"/>
      <c r="H2" s="97"/>
      <c r="I2" s="97"/>
      <c r="J2" s="97"/>
      <c r="K2" s="97"/>
      <c r="L2" s="97"/>
      <c r="M2" s="97"/>
      <c r="N2" s="97"/>
      <c r="O2" s="97"/>
      <c r="P2" s="97"/>
      <c r="Q2" s="97"/>
      <c r="R2" s="97"/>
      <c r="S2" s="97"/>
      <c r="T2" s="97"/>
      <c r="U2" s="97"/>
      <c r="V2" s="97"/>
      <c r="W2" s="97"/>
      <c r="X2" s="97"/>
      <c r="Y2" s="97"/>
    </row>
    <row r="3" spans="1:25" ht="16.350000000000001" customHeight="1">
      <c r="V3" s="99" t="s">
        <v>557</v>
      </c>
      <c r="W3" s="99"/>
      <c r="X3" s="99"/>
      <c r="Y3" s="99"/>
    </row>
    <row r="4" spans="1:25" s="23" customFormat="1" ht="33.6" customHeight="1">
      <c r="A4" s="98" t="s">
        <v>558</v>
      </c>
      <c r="B4" s="98" t="s">
        <v>559</v>
      </c>
      <c r="C4" s="98" t="s">
        <v>537</v>
      </c>
      <c r="D4" s="98" t="s">
        <v>560</v>
      </c>
      <c r="E4" s="98" t="s">
        <v>561</v>
      </c>
      <c r="F4" s="98" t="s">
        <v>562</v>
      </c>
      <c r="G4" s="98" t="s">
        <v>563</v>
      </c>
      <c r="H4" s="98" t="s">
        <v>564</v>
      </c>
      <c r="I4" s="98" t="s">
        <v>129</v>
      </c>
      <c r="J4" s="98" t="s">
        <v>8</v>
      </c>
      <c r="K4" s="98"/>
      <c r="L4" s="98"/>
      <c r="M4" s="98"/>
      <c r="N4" s="98"/>
      <c r="O4" s="98" t="s">
        <v>9</v>
      </c>
      <c r="P4" s="98"/>
      <c r="Q4" s="98"/>
      <c r="R4" s="98" t="s">
        <v>10</v>
      </c>
      <c r="S4" s="98" t="s">
        <v>290</v>
      </c>
      <c r="T4" s="98" t="s">
        <v>538</v>
      </c>
      <c r="U4" s="98"/>
      <c r="V4" s="98"/>
      <c r="W4" s="98"/>
      <c r="X4" s="98"/>
      <c r="Y4" s="98"/>
    </row>
    <row r="5" spans="1:25" s="23" customFormat="1" ht="38.85" customHeight="1">
      <c r="A5" s="98"/>
      <c r="B5" s="98"/>
      <c r="C5" s="98"/>
      <c r="D5" s="98"/>
      <c r="E5" s="98"/>
      <c r="F5" s="98"/>
      <c r="G5" s="98"/>
      <c r="H5" s="98"/>
      <c r="I5" s="98"/>
      <c r="J5" s="24" t="s">
        <v>34</v>
      </c>
      <c r="K5" s="24" t="s">
        <v>13</v>
      </c>
      <c r="L5" s="24" t="s">
        <v>539</v>
      </c>
      <c r="M5" s="24" t="s">
        <v>540</v>
      </c>
      <c r="N5" s="24" t="s">
        <v>541</v>
      </c>
      <c r="O5" s="24" t="s">
        <v>34</v>
      </c>
      <c r="P5" s="24" t="s">
        <v>9</v>
      </c>
      <c r="Q5" s="24" t="s">
        <v>542</v>
      </c>
      <c r="R5" s="98"/>
      <c r="S5" s="98"/>
      <c r="T5" s="24" t="s">
        <v>34</v>
      </c>
      <c r="U5" s="24" t="s">
        <v>291</v>
      </c>
      <c r="V5" s="24" t="s">
        <v>292</v>
      </c>
      <c r="W5" s="24" t="s">
        <v>543</v>
      </c>
      <c r="X5" s="24" t="s">
        <v>294</v>
      </c>
      <c r="Y5" s="24" t="s">
        <v>544</v>
      </c>
    </row>
    <row r="6" spans="1:25" s="23" customFormat="1" ht="30" customHeight="1">
      <c r="A6" s="25"/>
      <c r="B6" s="25"/>
      <c r="C6" s="72"/>
      <c r="D6" s="73"/>
      <c r="E6" s="72"/>
      <c r="F6" s="73"/>
      <c r="G6" s="72"/>
      <c r="H6" s="24" t="s">
        <v>565</v>
      </c>
      <c r="I6" s="28">
        <v>9776.0400000000009</v>
      </c>
      <c r="J6" s="28">
        <v>9685.64</v>
      </c>
      <c r="K6" s="28">
        <v>9685.64</v>
      </c>
      <c r="L6" s="28" t="s">
        <v>545</v>
      </c>
      <c r="M6" s="28" t="s">
        <v>545</v>
      </c>
      <c r="N6" s="28" t="s">
        <v>545</v>
      </c>
      <c r="O6" s="28" t="s">
        <v>545</v>
      </c>
      <c r="P6" s="28" t="s">
        <v>545</v>
      </c>
      <c r="Q6" s="28" t="s">
        <v>545</v>
      </c>
      <c r="R6" s="28" t="s">
        <v>545</v>
      </c>
      <c r="S6" s="28">
        <v>90.4</v>
      </c>
      <c r="T6" s="28" t="s">
        <v>545</v>
      </c>
      <c r="U6" s="28" t="s">
        <v>545</v>
      </c>
      <c r="V6" s="28" t="s">
        <v>545</v>
      </c>
      <c r="W6" s="28" t="s">
        <v>545</v>
      </c>
      <c r="X6" s="28" t="s">
        <v>545</v>
      </c>
      <c r="Y6" s="28" t="s">
        <v>545</v>
      </c>
    </row>
    <row r="7" spans="1:25" s="23" customFormat="1" ht="30" customHeight="1">
      <c r="A7" s="26" t="s">
        <v>566</v>
      </c>
      <c r="B7" s="26"/>
      <c r="C7" s="27"/>
      <c r="D7" s="27"/>
      <c r="E7" s="72"/>
      <c r="F7" s="72"/>
      <c r="G7" s="72"/>
      <c r="H7" s="72"/>
      <c r="I7" s="28">
        <v>9776.0400000000009</v>
      </c>
      <c r="J7" s="28">
        <v>9685.64</v>
      </c>
      <c r="K7" s="28">
        <v>9685.64</v>
      </c>
      <c r="L7" s="28" t="s">
        <v>545</v>
      </c>
      <c r="M7" s="28" t="s">
        <v>545</v>
      </c>
      <c r="N7" s="28" t="s">
        <v>545</v>
      </c>
      <c r="O7" s="28" t="s">
        <v>545</v>
      </c>
      <c r="P7" s="28" t="s">
        <v>545</v>
      </c>
      <c r="Q7" s="28" t="s">
        <v>545</v>
      </c>
      <c r="R7" s="28" t="s">
        <v>545</v>
      </c>
      <c r="S7" s="28">
        <v>90.4</v>
      </c>
      <c r="T7" s="28" t="s">
        <v>545</v>
      </c>
      <c r="U7" s="28" t="s">
        <v>545</v>
      </c>
      <c r="V7" s="28" t="s">
        <v>545</v>
      </c>
      <c r="W7" s="28" t="s">
        <v>545</v>
      </c>
      <c r="X7" s="28" t="s">
        <v>545</v>
      </c>
      <c r="Y7" s="28" t="s">
        <v>545</v>
      </c>
    </row>
    <row r="8" spans="1:25" s="23" customFormat="1" ht="30" customHeight="1">
      <c r="A8" s="27" t="s">
        <v>567</v>
      </c>
      <c r="B8" s="26"/>
      <c r="C8" s="27"/>
      <c r="D8" s="27"/>
      <c r="E8" s="72"/>
      <c r="F8" s="72"/>
      <c r="G8" s="72"/>
      <c r="H8" s="72"/>
      <c r="I8" s="28">
        <v>1090</v>
      </c>
      <c r="J8" s="28">
        <v>1090</v>
      </c>
      <c r="K8" s="28">
        <v>1090</v>
      </c>
      <c r="L8" s="28" t="s">
        <v>545</v>
      </c>
      <c r="M8" s="28" t="s">
        <v>545</v>
      </c>
      <c r="N8" s="28" t="s">
        <v>545</v>
      </c>
      <c r="O8" s="28" t="s">
        <v>545</v>
      </c>
      <c r="P8" s="28" t="s">
        <v>545</v>
      </c>
      <c r="Q8" s="28" t="s">
        <v>545</v>
      </c>
      <c r="R8" s="28" t="s">
        <v>545</v>
      </c>
      <c r="S8" s="28" t="s">
        <v>545</v>
      </c>
      <c r="T8" s="28" t="s">
        <v>545</v>
      </c>
      <c r="U8" s="28" t="s">
        <v>545</v>
      </c>
      <c r="V8" s="28" t="s">
        <v>545</v>
      </c>
      <c r="W8" s="28" t="s">
        <v>545</v>
      </c>
      <c r="X8" s="28" t="s">
        <v>545</v>
      </c>
      <c r="Y8" s="28" t="s">
        <v>545</v>
      </c>
    </row>
    <row r="9" spans="1:25" s="23" customFormat="1" ht="30" customHeight="1">
      <c r="A9" s="27" t="s">
        <v>568</v>
      </c>
      <c r="B9" s="26" t="s">
        <v>569</v>
      </c>
      <c r="C9" s="27" t="s">
        <v>547</v>
      </c>
      <c r="D9" s="27" t="s">
        <v>570</v>
      </c>
      <c r="E9" s="27" t="s">
        <v>571</v>
      </c>
      <c r="F9" s="27" t="s">
        <v>572</v>
      </c>
      <c r="G9" s="24" t="s">
        <v>573</v>
      </c>
      <c r="H9" s="24" t="s">
        <v>574</v>
      </c>
      <c r="I9" s="28">
        <v>1090</v>
      </c>
      <c r="J9" s="28">
        <v>1090</v>
      </c>
      <c r="K9" s="28">
        <v>1090</v>
      </c>
      <c r="L9" s="28" t="s">
        <v>545</v>
      </c>
      <c r="M9" s="28" t="s">
        <v>545</v>
      </c>
      <c r="N9" s="28" t="s">
        <v>545</v>
      </c>
      <c r="O9" s="28" t="s">
        <v>545</v>
      </c>
      <c r="P9" s="28" t="s">
        <v>545</v>
      </c>
      <c r="Q9" s="28" t="s">
        <v>545</v>
      </c>
      <c r="R9" s="28" t="s">
        <v>545</v>
      </c>
      <c r="S9" s="28" t="s">
        <v>545</v>
      </c>
      <c r="T9" s="28" t="s">
        <v>545</v>
      </c>
      <c r="U9" s="28" t="s">
        <v>545</v>
      </c>
      <c r="V9" s="28" t="s">
        <v>545</v>
      </c>
      <c r="W9" s="28" t="s">
        <v>545</v>
      </c>
      <c r="X9" s="28" t="s">
        <v>545</v>
      </c>
      <c r="Y9" s="28" t="s">
        <v>545</v>
      </c>
    </row>
    <row r="10" spans="1:25" s="23" customFormat="1" ht="30" customHeight="1">
      <c r="A10" s="27" t="s">
        <v>575</v>
      </c>
      <c r="B10" s="26"/>
      <c r="C10" s="27"/>
      <c r="D10" s="27"/>
      <c r="E10" s="72"/>
      <c r="F10" s="72"/>
      <c r="G10" s="72"/>
      <c r="H10" s="72"/>
      <c r="I10" s="28">
        <v>1019.32</v>
      </c>
      <c r="J10" s="28">
        <v>1019.32</v>
      </c>
      <c r="K10" s="28">
        <v>1019.32</v>
      </c>
      <c r="L10" s="28" t="s">
        <v>545</v>
      </c>
      <c r="M10" s="28" t="s">
        <v>545</v>
      </c>
      <c r="N10" s="28" t="s">
        <v>545</v>
      </c>
      <c r="O10" s="28" t="s">
        <v>545</v>
      </c>
      <c r="P10" s="28" t="s">
        <v>545</v>
      </c>
      <c r="Q10" s="28" t="s">
        <v>545</v>
      </c>
      <c r="R10" s="28" t="s">
        <v>545</v>
      </c>
      <c r="S10" s="28" t="s">
        <v>545</v>
      </c>
      <c r="T10" s="28" t="s">
        <v>545</v>
      </c>
      <c r="U10" s="28" t="s">
        <v>545</v>
      </c>
      <c r="V10" s="28" t="s">
        <v>545</v>
      </c>
      <c r="W10" s="28" t="s">
        <v>545</v>
      </c>
      <c r="X10" s="28" t="s">
        <v>545</v>
      </c>
      <c r="Y10" s="28" t="s">
        <v>545</v>
      </c>
    </row>
    <row r="11" spans="1:25" s="23" customFormat="1" ht="30" customHeight="1">
      <c r="A11" s="27" t="s">
        <v>576</v>
      </c>
      <c r="B11" s="26" t="s">
        <v>577</v>
      </c>
      <c r="C11" s="27" t="s">
        <v>578</v>
      </c>
      <c r="D11" s="27" t="s">
        <v>579</v>
      </c>
      <c r="E11" s="27" t="s">
        <v>580</v>
      </c>
      <c r="F11" s="27" t="s">
        <v>581</v>
      </c>
      <c r="G11" s="24" t="s">
        <v>573</v>
      </c>
      <c r="H11" s="24" t="s">
        <v>574</v>
      </c>
      <c r="I11" s="28">
        <v>19.32</v>
      </c>
      <c r="J11" s="28">
        <v>19.32</v>
      </c>
      <c r="K11" s="28">
        <v>19.32</v>
      </c>
      <c r="L11" s="28" t="s">
        <v>545</v>
      </c>
      <c r="M11" s="28" t="s">
        <v>545</v>
      </c>
      <c r="N11" s="28" t="s">
        <v>545</v>
      </c>
      <c r="O11" s="28" t="s">
        <v>545</v>
      </c>
      <c r="P11" s="28" t="s">
        <v>545</v>
      </c>
      <c r="Q11" s="28" t="s">
        <v>545</v>
      </c>
      <c r="R11" s="28" t="s">
        <v>545</v>
      </c>
      <c r="S11" s="28" t="s">
        <v>545</v>
      </c>
      <c r="T11" s="28" t="s">
        <v>545</v>
      </c>
      <c r="U11" s="28" t="s">
        <v>545</v>
      </c>
      <c r="V11" s="28" t="s">
        <v>545</v>
      </c>
      <c r="W11" s="28" t="s">
        <v>545</v>
      </c>
      <c r="X11" s="28" t="s">
        <v>545</v>
      </c>
      <c r="Y11" s="28" t="s">
        <v>545</v>
      </c>
    </row>
    <row r="12" spans="1:25" s="23" customFormat="1" ht="30" customHeight="1">
      <c r="A12" s="27" t="s">
        <v>576</v>
      </c>
      <c r="B12" s="26" t="s">
        <v>582</v>
      </c>
      <c r="C12" s="27" t="s">
        <v>550</v>
      </c>
      <c r="D12" s="27" t="s">
        <v>583</v>
      </c>
      <c r="E12" s="27" t="s">
        <v>580</v>
      </c>
      <c r="F12" s="27" t="s">
        <v>581</v>
      </c>
      <c r="G12" s="24" t="s">
        <v>573</v>
      </c>
      <c r="H12" s="24" t="s">
        <v>574</v>
      </c>
      <c r="I12" s="28">
        <v>1000</v>
      </c>
      <c r="J12" s="28">
        <v>1000</v>
      </c>
      <c r="K12" s="28">
        <v>1000</v>
      </c>
      <c r="L12" s="28" t="s">
        <v>545</v>
      </c>
      <c r="M12" s="28" t="s">
        <v>545</v>
      </c>
      <c r="N12" s="28" t="s">
        <v>545</v>
      </c>
      <c r="O12" s="28" t="s">
        <v>545</v>
      </c>
      <c r="P12" s="28" t="s">
        <v>545</v>
      </c>
      <c r="Q12" s="28" t="s">
        <v>545</v>
      </c>
      <c r="R12" s="28" t="s">
        <v>545</v>
      </c>
      <c r="S12" s="28" t="s">
        <v>545</v>
      </c>
      <c r="T12" s="28" t="s">
        <v>545</v>
      </c>
      <c r="U12" s="28" t="s">
        <v>545</v>
      </c>
      <c r="V12" s="28" t="s">
        <v>545</v>
      </c>
      <c r="W12" s="28" t="s">
        <v>545</v>
      </c>
      <c r="X12" s="28" t="s">
        <v>545</v>
      </c>
      <c r="Y12" s="28" t="s">
        <v>545</v>
      </c>
    </row>
    <row r="13" spans="1:25" s="23" customFormat="1" ht="30" customHeight="1">
      <c r="A13" s="27" t="s">
        <v>584</v>
      </c>
      <c r="B13" s="26"/>
      <c r="C13" s="27"/>
      <c r="D13" s="27"/>
      <c r="E13" s="72"/>
      <c r="F13" s="72"/>
      <c r="G13" s="72"/>
      <c r="H13" s="72"/>
      <c r="I13" s="28">
        <v>600</v>
      </c>
      <c r="J13" s="28">
        <v>600</v>
      </c>
      <c r="K13" s="28">
        <v>600</v>
      </c>
      <c r="L13" s="28" t="s">
        <v>545</v>
      </c>
      <c r="M13" s="28" t="s">
        <v>545</v>
      </c>
      <c r="N13" s="28" t="s">
        <v>545</v>
      </c>
      <c r="O13" s="28" t="s">
        <v>545</v>
      </c>
      <c r="P13" s="28" t="s">
        <v>545</v>
      </c>
      <c r="Q13" s="28" t="s">
        <v>545</v>
      </c>
      <c r="R13" s="28" t="s">
        <v>545</v>
      </c>
      <c r="S13" s="28" t="s">
        <v>545</v>
      </c>
      <c r="T13" s="28" t="s">
        <v>545</v>
      </c>
      <c r="U13" s="28" t="s">
        <v>545</v>
      </c>
      <c r="V13" s="28" t="s">
        <v>545</v>
      </c>
      <c r="W13" s="28" t="s">
        <v>545</v>
      </c>
      <c r="X13" s="28" t="s">
        <v>545</v>
      </c>
      <c r="Y13" s="28" t="s">
        <v>545</v>
      </c>
    </row>
    <row r="14" spans="1:25" s="23" customFormat="1" ht="30" customHeight="1">
      <c r="A14" s="27" t="s">
        <v>585</v>
      </c>
      <c r="B14" s="26" t="s">
        <v>582</v>
      </c>
      <c r="C14" s="27" t="s">
        <v>550</v>
      </c>
      <c r="D14" s="27" t="s">
        <v>586</v>
      </c>
      <c r="E14" s="27" t="s">
        <v>580</v>
      </c>
      <c r="F14" s="27" t="s">
        <v>581</v>
      </c>
      <c r="G14" s="24" t="s">
        <v>573</v>
      </c>
      <c r="H14" s="24" t="s">
        <v>574</v>
      </c>
      <c r="I14" s="28">
        <v>600</v>
      </c>
      <c r="J14" s="28">
        <v>600</v>
      </c>
      <c r="K14" s="28">
        <v>600</v>
      </c>
      <c r="L14" s="28" t="s">
        <v>545</v>
      </c>
      <c r="M14" s="28" t="s">
        <v>545</v>
      </c>
      <c r="N14" s="28" t="s">
        <v>545</v>
      </c>
      <c r="O14" s="28" t="s">
        <v>545</v>
      </c>
      <c r="P14" s="28" t="s">
        <v>545</v>
      </c>
      <c r="Q14" s="28" t="s">
        <v>545</v>
      </c>
      <c r="R14" s="28" t="s">
        <v>545</v>
      </c>
      <c r="S14" s="28" t="s">
        <v>545</v>
      </c>
      <c r="T14" s="28" t="s">
        <v>545</v>
      </c>
      <c r="U14" s="28" t="s">
        <v>545</v>
      </c>
      <c r="V14" s="28" t="s">
        <v>545</v>
      </c>
      <c r="W14" s="28" t="s">
        <v>545</v>
      </c>
      <c r="X14" s="28" t="s">
        <v>545</v>
      </c>
      <c r="Y14" s="28" t="s">
        <v>545</v>
      </c>
    </row>
    <row r="15" spans="1:25" s="23" customFormat="1" ht="30" customHeight="1">
      <c r="A15" s="27" t="s">
        <v>587</v>
      </c>
      <c r="B15" s="26"/>
      <c r="C15" s="27"/>
      <c r="D15" s="27"/>
      <c r="E15" s="72"/>
      <c r="F15" s="72"/>
      <c r="G15" s="72"/>
      <c r="H15" s="72"/>
      <c r="I15" s="28">
        <v>262.02</v>
      </c>
      <c r="J15" s="28">
        <v>262.02</v>
      </c>
      <c r="K15" s="28">
        <v>262.02</v>
      </c>
      <c r="L15" s="28" t="s">
        <v>545</v>
      </c>
      <c r="M15" s="28" t="s">
        <v>545</v>
      </c>
      <c r="N15" s="28" t="s">
        <v>545</v>
      </c>
      <c r="O15" s="28" t="s">
        <v>545</v>
      </c>
      <c r="P15" s="28" t="s">
        <v>545</v>
      </c>
      <c r="Q15" s="28" t="s">
        <v>545</v>
      </c>
      <c r="R15" s="28" t="s">
        <v>545</v>
      </c>
      <c r="S15" s="28" t="s">
        <v>545</v>
      </c>
      <c r="T15" s="28" t="s">
        <v>545</v>
      </c>
      <c r="U15" s="28" t="s">
        <v>545</v>
      </c>
      <c r="V15" s="28" t="s">
        <v>545</v>
      </c>
      <c r="W15" s="28" t="s">
        <v>545</v>
      </c>
      <c r="X15" s="28" t="s">
        <v>545</v>
      </c>
      <c r="Y15" s="28" t="s">
        <v>545</v>
      </c>
    </row>
    <row r="16" spans="1:25" s="23" customFormat="1" ht="30" customHeight="1">
      <c r="A16" s="27" t="s">
        <v>588</v>
      </c>
      <c r="B16" s="26" t="s">
        <v>577</v>
      </c>
      <c r="C16" s="27" t="s">
        <v>578</v>
      </c>
      <c r="D16" s="27" t="s">
        <v>589</v>
      </c>
      <c r="E16" s="27" t="s">
        <v>580</v>
      </c>
      <c r="F16" s="27" t="s">
        <v>581</v>
      </c>
      <c r="G16" s="24" t="s">
        <v>573</v>
      </c>
      <c r="H16" s="24" t="s">
        <v>574</v>
      </c>
      <c r="I16" s="28">
        <v>12.02</v>
      </c>
      <c r="J16" s="28">
        <v>12.02</v>
      </c>
      <c r="K16" s="28">
        <v>12.02</v>
      </c>
      <c r="L16" s="28" t="s">
        <v>545</v>
      </c>
      <c r="M16" s="28" t="s">
        <v>545</v>
      </c>
      <c r="N16" s="28" t="s">
        <v>545</v>
      </c>
      <c r="O16" s="28" t="s">
        <v>545</v>
      </c>
      <c r="P16" s="28" t="s">
        <v>545</v>
      </c>
      <c r="Q16" s="28" t="s">
        <v>545</v>
      </c>
      <c r="R16" s="28" t="s">
        <v>545</v>
      </c>
      <c r="S16" s="28" t="s">
        <v>545</v>
      </c>
      <c r="T16" s="28" t="s">
        <v>545</v>
      </c>
      <c r="U16" s="28" t="s">
        <v>545</v>
      </c>
      <c r="V16" s="28" t="s">
        <v>545</v>
      </c>
      <c r="W16" s="28" t="s">
        <v>545</v>
      </c>
      <c r="X16" s="28" t="s">
        <v>545</v>
      </c>
      <c r="Y16" s="28" t="s">
        <v>545</v>
      </c>
    </row>
    <row r="17" spans="1:25" s="23" customFormat="1" ht="30" customHeight="1">
      <c r="A17" s="27" t="s">
        <v>588</v>
      </c>
      <c r="B17" s="26" t="s">
        <v>582</v>
      </c>
      <c r="C17" s="27" t="s">
        <v>550</v>
      </c>
      <c r="D17" s="27" t="s">
        <v>590</v>
      </c>
      <c r="E17" s="27" t="s">
        <v>580</v>
      </c>
      <c r="F17" s="27" t="s">
        <v>581</v>
      </c>
      <c r="G17" s="24" t="s">
        <v>573</v>
      </c>
      <c r="H17" s="24" t="s">
        <v>574</v>
      </c>
      <c r="I17" s="28">
        <v>250</v>
      </c>
      <c r="J17" s="28">
        <v>250</v>
      </c>
      <c r="K17" s="28">
        <v>250</v>
      </c>
      <c r="L17" s="28" t="s">
        <v>545</v>
      </c>
      <c r="M17" s="28" t="s">
        <v>545</v>
      </c>
      <c r="N17" s="28" t="s">
        <v>545</v>
      </c>
      <c r="O17" s="28" t="s">
        <v>545</v>
      </c>
      <c r="P17" s="28" t="s">
        <v>545</v>
      </c>
      <c r="Q17" s="28" t="s">
        <v>545</v>
      </c>
      <c r="R17" s="28" t="s">
        <v>545</v>
      </c>
      <c r="S17" s="28" t="s">
        <v>545</v>
      </c>
      <c r="T17" s="28" t="s">
        <v>545</v>
      </c>
      <c r="U17" s="28" t="s">
        <v>545</v>
      </c>
      <c r="V17" s="28" t="s">
        <v>545</v>
      </c>
      <c r="W17" s="28" t="s">
        <v>545</v>
      </c>
      <c r="X17" s="28" t="s">
        <v>545</v>
      </c>
      <c r="Y17" s="28" t="s">
        <v>545</v>
      </c>
    </row>
    <row r="18" spans="1:25" s="23" customFormat="1" ht="30" customHeight="1">
      <c r="A18" s="27" t="s">
        <v>591</v>
      </c>
      <c r="B18" s="26"/>
      <c r="C18" s="27"/>
      <c r="D18" s="27"/>
      <c r="E18" s="72"/>
      <c r="F18" s="72"/>
      <c r="G18" s="72"/>
      <c r="H18" s="72"/>
      <c r="I18" s="28">
        <v>3511.84</v>
      </c>
      <c r="J18" s="28">
        <v>3511.84</v>
      </c>
      <c r="K18" s="28">
        <v>3511.84</v>
      </c>
      <c r="L18" s="28" t="s">
        <v>545</v>
      </c>
      <c r="M18" s="28" t="s">
        <v>545</v>
      </c>
      <c r="N18" s="28" t="s">
        <v>545</v>
      </c>
      <c r="O18" s="28" t="s">
        <v>545</v>
      </c>
      <c r="P18" s="28" t="s">
        <v>545</v>
      </c>
      <c r="Q18" s="28" t="s">
        <v>545</v>
      </c>
      <c r="R18" s="28" t="s">
        <v>545</v>
      </c>
      <c r="S18" s="28" t="s">
        <v>545</v>
      </c>
      <c r="T18" s="28" t="s">
        <v>545</v>
      </c>
      <c r="U18" s="28" t="s">
        <v>545</v>
      </c>
      <c r="V18" s="28" t="s">
        <v>545</v>
      </c>
      <c r="W18" s="28" t="s">
        <v>545</v>
      </c>
      <c r="X18" s="28" t="s">
        <v>545</v>
      </c>
      <c r="Y18" s="28" t="s">
        <v>545</v>
      </c>
    </row>
    <row r="19" spans="1:25" s="23" customFormat="1" ht="30" customHeight="1">
      <c r="A19" s="27" t="s">
        <v>592</v>
      </c>
      <c r="B19" s="26" t="s">
        <v>577</v>
      </c>
      <c r="C19" s="27" t="s">
        <v>578</v>
      </c>
      <c r="D19" s="27" t="s">
        <v>593</v>
      </c>
      <c r="E19" s="27" t="s">
        <v>580</v>
      </c>
      <c r="F19" s="27" t="s">
        <v>581</v>
      </c>
      <c r="G19" s="24" t="s">
        <v>573</v>
      </c>
      <c r="H19" s="24" t="s">
        <v>574</v>
      </c>
      <c r="I19" s="28">
        <v>11.84</v>
      </c>
      <c r="J19" s="28">
        <v>11.84</v>
      </c>
      <c r="K19" s="28">
        <v>11.84</v>
      </c>
      <c r="L19" s="28" t="s">
        <v>545</v>
      </c>
      <c r="M19" s="28" t="s">
        <v>545</v>
      </c>
      <c r="N19" s="28" t="s">
        <v>545</v>
      </c>
      <c r="O19" s="28" t="s">
        <v>545</v>
      </c>
      <c r="P19" s="28" t="s">
        <v>545</v>
      </c>
      <c r="Q19" s="28" t="s">
        <v>545</v>
      </c>
      <c r="R19" s="28" t="s">
        <v>545</v>
      </c>
      <c r="S19" s="28" t="s">
        <v>545</v>
      </c>
      <c r="T19" s="28" t="s">
        <v>545</v>
      </c>
      <c r="U19" s="28" t="s">
        <v>545</v>
      </c>
      <c r="V19" s="28" t="s">
        <v>545</v>
      </c>
      <c r="W19" s="28" t="s">
        <v>545</v>
      </c>
      <c r="X19" s="28" t="s">
        <v>545</v>
      </c>
      <c r="Y19" s="28" t="s">
        <v>545</v>
      </c>
    </row>
    <row r="20" spans="1:25" s="23" customFormat="1" ht="30" customHeight="1">
      <c r="A20" s="27" t="s">
        <v>592</v>
      </c>
      <c r="B20" s="26" t="s">
        <v>582</v>
      </c>
      <c r="C20" s="27" t="s">
        <v>550</v>
      </c>
      <c r="D20" s="27" t="s">
        <v>586</v>
      </c>
      <c r="E20" s="27" t="s">
        <v>580</v>
      </c>
      <c r="F20" s="27" t="s">
        <v>581</v>
      </c>
      <c r="G20" s="24" t="s">
        <v>573</v>
      </c>
      <c r="H20" s="24" t="s">
        <v>574</v>
      </c>
      <c r="I20" s="28">
        <v>3500</v>
      </c>
      <c r="J20" s="28">
        <v>3500</v>
      </c>
      <c r="K20" s="28">
        <v>3500</v>
      </c>
      <c r="L20" s="28" t="s">
        <v>545</v>
      </c>
      <c r="M20" s="28" t="s">
        <v>545</v>
      </c>
      <c r="N20" s="28" t="s">
        <v>545</v>
      </c>
      <c r="O20" s="28" t="s">
        <v>545</v>
      </c>
      <c r="P20" s="28" t="s">
        <v>545</v>
      </c>
      <c r="Q20" s="28" t="s">
        <v>545</v>
      </c>
      <c r="R20" s="28" t="s">
        <v>545</v>
      </c>
      <c r="S20" s="28" t="s">
        <v>545</v>
      </c>
      <c r="T20" s="28" t="s">
        <v>545</v>
      </c>
      <c r="U20" s="28" t="s">
        <v>545</v>
      </c>
      <c r="V20" s="28" t="s">
        <v>545</v>
      </c>
      <c r="W20" s="28" t="s">
        <v>545</v>
      </c>
      <c r="X20" s="28" t="s">
        <v>545</v>
      </c>
      <c r="Y20" s="28" t="s">
        <v>545</v>
      </c>
    </row>
    <row r="21" spans="1:25" s="23" customFormat="1" ht="30" customHeight="1">
      <c r="A21" s="27" t="s">
        <v>594</v>
      </c>
      <c r="B21" s="26"/>
      <c r="C21" s="27"/>
      <c r="D21" s="27"/>
      <c r="E21" s="72"/>
      <c r="F21" s="72"/>
      <c r="G21" s="72"/>
      <c r="H21" s="72"/>
      <c r="I21" s="28">
        <v>304.10000000000002</v>
      </c>
      <c r="J21" s="28">
        <v>217.6</v>
      </c>
      <c r="K21" s="28">
        <v>217.6</v>
      </c>
      <c r="L21" s="28" t="s">
        <v>545</v>
      </c>
      <c r="M21" s="28" t="s">
        <v>545</v>
      </c>
      <c r="N21" s="28" t="s">
        <v>545</v>
      </c>
      <c r="O21" s="28" t="s">
        <v>545</v>
      </c>
      <c r="P21" s="28" t="s">
        <v>545</v>
      </c>
      <c r="Q21" s="28" t="s">
        <v>545</v>
      </c>
      <c r="R21" s="28" t="s">
        <v>545</v>
      </c>
      <c r="S21" s="28">
        <v>86.5</v>
      </c>
      <c r="T21" s="28" t="s">
        <v>545</v>
      </c>
      <c r="U21" s="28" t="s">
        <v>545</v>
      </c>
      <c r="V21" s="28" t="s">
        <v>545</v>
      </c>
      <c r="W21" s="28" t="s">
        <v>545</v>
      </c>
      <c r="X21" s="28" t="s">
        <v>545</v>
      </c>
      <c r="Y21" s="28" t="s">
        <v>545</v>
      </c>
    </row>
    <row r="22" spans="1:25" s="23" customFormat="1" ht="30" customHeight="1">
      <c r="A22" s="27" t="s">
        <v>595</v>
      </c>
      <c r="B22" s="26" t="s">
        <v>596</v>
      </c>
      <c r="C22" s="27" t="s">
        <v>549</v>
      </c>
      <c r="D22" s="27" t="s">
        <v>589</v>
      </c>
      <c r="E22" s="27" t="s">
        <v>580</v>
      </c>
      <c r="F22" s="27" t="s">
        <v>581</v>
      </c>
      <c r="G22" s="24" t="s">
        <v>573</v>
      </c>
      <c r="H22" s="24" t="s">
        <v>574</v>
      </c>
      <c r="I22" s="28">
        <v>86.5</v>
      </c>
      <c r="J22" s="28" t="s">
        <v>545</v>
      </c>
      <c r="K22" s="28" t="s">
        <v>545</v>
      </c>
      <c r="L22" s="28" t="s">
        <v>545</v>
      </c>
      <c r="M22" s="28" t="s">
        <v>545</v>
      </c>
      <c r="N22" s="28" t="s">
        <v>545</v>
      </c>
      <c r="O22" s="28" t="s">
        <v>545</v>
      </c>
      <c r="P22" s="28" t="s">
        <v>545</v>
      </c>
      <c r="Q22" s="28" t="s">
        <v>545</v>
      </c>
      <c r="R22" s="28" t="s">
        <v>545</v>
      </c>
      <c r="S22" s="28">
        <v>86.5</v>
      </c>
      <c r="T22" s="28" t="s">
        <v>545</v>
      </c>
      <c r="U22" s="28" t="s">
        <v>545</v>
      </c>
      <c r="V22" s="28" t="s">
        <v>545</v>
      </c>
      <c r="W22" s="28" t="s">
        <v>545</v>
      </c>
      <c r="X22" s="28" t="s">
        <v>545</v>
      </c>
      <c r="Y22" s="28" t="s">
        <v>545</v>
      </c>
    </row>
    <row r="23" spans="1:25" s="23" customFormat="1" ht="30" customHeight="1">
      <c r="A23" s="27" t="s">
        <v>595</v>
      </c>
      <c r="B23" s="26" t="s">
        <v>582</v>
      </c>
      <c r="C23" s="27" t="s">
        <v>550</v>
      </c>
      <c r="D23" s="27" t="s">
        <v>586</v>
      </c>
      <c r="E23" s="27" t="s">
        <v>580</v>
      </c>
      <c r="F23" s="27" t="s">
        <v>597</v>
      </c>
      <c r="G23" s="24" t="s">
        <v>573</v>
      </c>
      <c r="H23" s="24" t="s">
        <v>574</v>
      </c>
      <c r="I23" s="28">
        <v>100</v>
      </c>
      <c r="J23" s="28">
        <v>100</v>
      </c>
      <c r="K23" s="28">
        <v>100</v>
      </c>
      <c r="L23" s="28" t="s">
        <v>545</v>
      </c>
      <c r="M23" s="28" t="s">
        <v>545</v>
      </c>
      <c r="N23" s="28" t="s">
        <v>545</v>
      </c>
      <c r="O23" s="28" t="s">
        <v>545</v>
      </c>
      <c r="P23" s="28" t="s">
        <v>545</v>
      </c>
      <c r="Q23" s="28" t="s">
        <v>545</v>
      </c>
      <c r="R23" s="28" t="s">
        <v>545</v>
      </c>
      <c r="S23" s="28" t="s">
        <v>545</v>
      </c>
      <c r="T23" s="28" t="s">
        <v>545</v>
      </c>
      <c r="U23" s="28" t="s">
        <v>545</v>
      </c>
      <c r="V23" s="28" t="s">
        <v>545</v>
      </c>
      <c r="W23" s="28" t="s">
        <v>545</v>
      </c>
      <c r="X23" s="28" t="s">
        <v>545</v>
      </c>
      <c r="Y23" s="28" t="s">
        <v>545</v>
      </c>
    </row>
    <row r="24" spans="1:25" s="23" customFormat="1" ht="30" customHeight="1">
      <c r="A24" s="27" t="s">
        <v>595</v>
      </c>
      <c r="B24" s="26" t="s">
        <v>598</v>
      </c>
      <c r="C24" s="27" t="s">
        <v>551</v>
      </c>
      <c r="D24" s="27" t="s">
        <v>593</v>
      </c>
      <c r="E24" s="27" t="s">
        <v>599</v>
      </c>
      <c r="F24" s="27" t="s">
        <v>600</v>
      </c>
      <c r="G24" s="24" t="s">
        <v>573</v>
      </c>
      <c r="H24" s="24" t="s">
        <v>574</v>
      </c>
      <c r="I24" s="28">
        <v>117.6</v>
      </c>
      <c r="J24" s="28">
        <v>117.6</v>
      </c>
      <c r="K24" s="28">
        <v>117.6</v>
      </c>
      <c r="L24" s="28" t="s">
        <v>545</v>
      </c>
      <c r="M24" s="28" t="s">
        <v>545</v>
      </c>
      <c r="N24" s="28" t="s">
        <v>545</v>
      </c>
      <c r="O24" s="28" t="s">
        <v>545</v>
      </c>
      <c r="P24" s="28" t="s">
        <v>545</v>
      </c>
      <c r="Q24" s="28" t="s">
        <v>545</v>
      </c>
      <c r="R24" s="28" t="s">
        <v>545</v>
      </c>
      <c r="S24" s="28" t="s">
        <v>545</v>
      </c>
      <c r="T24" s="28" t="s">
        <v>545</v>
      </c>
      <c r="U24" s="28" t="s">
        <v>545</v>
      </c>
      <c r="V24" s="28" t="s">
        <v>545</v>
      </c>
      <c r="W24" s="28" t="s">
        <v>545</v>
      </c>
      <c r="X24" s="28" t="s">
        <v>545</v>
      </c>
      <c r="Y24" s="28" t="s">
        <v>545</v>
      </c>
    </row>
    <row r="25" spans="1:25" s="23" customFormat="1" ht="30" customHeight="1">
      <c r="A25" s="27" t="s">
        <v>601</v>
      </c>
      <c r="B25" s="26"/>
      <c r="C25" s="27"/>
      <c r="D25" s="27"/>
      <c r="E25" s="72"/>
      <c r="F25" s="72"/>
      <c r="G25" s="72"/>
      <c r="H25" s="72"/>
      <c r="I25" s="28">
        <v>4</v>
      </c>
      <c r="J25" s="28">
        <v>4</v>
      </c>
      <c r="K25" s="28">
        <v>4</v>
      </c>
      <c r="L25" s="28" t="s">
        <v>545</v>
      </c>
      <c r="M25" s="28" t="s">
        <v>545</v>
      </c>
      <c r="N25" s="28" t="s">
        <v>545</v>
      </c>
      <c r="O25" s="28" t="s">
        <v>545</v>
      </c>
      <c r="P25" s="28" t="s">
        <v>545</v>
      </c>
      <c r="Q25" s="28" t="s">
        <v>545</v>
      </c>
      <c r="R25" s="28" t="s">
        <v>545</v>
      </c>
      <c r="S25" s="28" t="s">
        <v>545</v>
      </c>
      <c r="T25" s="28" t="s">
        <v>545</v>
      </c>
      <c r="U25" s="28" t="s">
        <v>545</v>
      </c>
      <c r="V25" s="28" t="s">
        <v>545</v>
      </c>
      <c r="W25" s="28" t="s">
        <v>545</v>
      </c>
      <c r="X25" s="28" t="s">
        <v>545</v>
      </c>
      <c r="Y25" s="28" t="s">
        <v>545</v>
      </c>
    </row>
    <row r="26" spans="1:25" s="23" customFormat="1" ht="30" customHeight="1">
      <c r="A26" s="27" t="s">
        <v>602</v>
      </c>
      <c r="B26" s="26" t="s">
        <v>603</v>
      </c>
      <c r="C26" s="27" t="s">
        <v>604</v>
      </c>
      <c r="D26" s="27" t="s">
        <v>593</v>
      </c>
      <c r="E26" s="27" t="s">
        <v>580</v>
      </c>
      <c r="F26" s="27" t="s">
        <v>581</v>
      </c>
      <c r="G26" s="24" t="s">
        <v>573</v>
      </c>
      <c r="H26" s="24" t="s">
        <v>574</v>
      </c>
      <c r="I26" s="28">
        <v>4</v>
      </c>
      <c r="J26" s="28">
        <v>4</v>
      </c>
      <c r="K26" s="28">
        <v>4</v>
      </c>
      <c r="L26" s="28" t="s">
        <v>545</v>
      </c>
      <c r="M26" s="28" t="s">
        <v>545</v>
      </c>
      <c r="N26" s="28" t="s">
        <v>545</v>
      </c>
      <c r="O26" s="28" t="s">
        <v>545</v>
      </c>
      <c r="P26" s="28" t="s">
        <v>545</v>
      </c>
      <c r="Q26" s="28" t="s">
        <v>545</v>
      </c>
      <c r="R26" s="28" t="s">
        <v>545</v>
      </c>
      <c r="S26" s="28" t="s">
        <v>545</v>
      </c>
      <c r="T26" s="28" t="s">
        <v>545</v>
      </c>
      <c r="U26" s="28" t="s">
        <v>545</v>
      </c>
      <c r="V26" s="28" t="s">
        <v>545</v>
      </c>
      <c r="W26" s="28" t="s">
        <v>545</v>
      </c>
      <c r="X26" s="28" t="s">
        <v>545</v>
      </c>
      <c r="Y26" s="28" t="s">
        <v>545</v>
      </c>
    </row>
    <row r="27" spans="1:25" s="23" customFormat="1" ht="30" customHeight="1">
      <c r="A27" s="27" t="s">
        <v>605</v>
      </c>
      <c r="B27" s="26"/>
      <c r="C27" s="27"/>
      <c r="D27" s="27"/>
      <c r="E27" s="72"/>
      <c r="F27" s="72"/>
      <c r="G27" s="72"/>
      <c r="H27" s="72"/>
      <c r="I27" s="28">
        <v>3</v>
      </c>
      <c r="J27" s="28">
        <v>3</v>
      </c>
      <c r="K27" s="28">
        <v>3</v>
      </c>
      <c r="L27" s="28" t="s">
        <v>545</v>
      </c>
      <c r="M27" s="28" t="s">
        <v>545</v>
      </c>
      <c r="N27" s="28" t="s">
        <v>545</v>
      </c>
      <c r="O27" s="28" t="s">
        <v>545</v>
      </c>
      <c r="P27" s="28" t="s">
        <v>545</v>
      </c>
      <c r="Q27" s="28" t="s">
        <v>545</v>
      </c>
      <c r="R27" s="28" t="s">
        <v>545</v>
      </c>
      <c r="S27" s="28" t="s">
        <v>545</v>
      </c>
      <c r="T27" s="28" t="s">
        <v>545</v>
      </c>
      <c r="U27" s="28" t="s">
        <v>545</v>
      </c>
      <c r="V27" s="28" t="s">
        <v>545</v>
      </c>
      <c r="W27" s="28" t="s">
        <v>545</v>
      </c>
      <c r="X27" s="28" t="s">
        <v>545</v>
      </c>
      <c r="Y27" s="28" t="s">
        <v>545</v>
      </c>
    </row>
    <row r="28" spans="1:25" s="23" customFormat="1" ht="30" customHeight="1">
      <c r="A28" s="27" t="s">
        <v>606</v>
      </c>
      <c r="B28" s="26" t="s">
        <v>603</v>
      </c>
      <c r="C28" s="27" t="s">
        <v>604</v>
      </c>
      <c r="D28" s="27" t="s">
        <v>593</v>
      </c>
      <c r="E28" s="27" t="s">
        <v>580</v>
      </c>
      <c r="F28" s="27" t="s">
        <v>581</v>
      </c>
      <c r="G28" s="24" t="s">
        <v>573</v>
      </c>
      <c r="H28" s="24" t="s">
        <v>574</v>
      </c>
      <c r="I28" s="28">
        <v>3</v>
      </c>
      <c r="J28" s="28">
        <v>3</v>
      </c>
      <c r="K28" s="28">
        <v>3</v>
      </c>
      <c r="L28" s="28" t="s">
        <v>545</v>
      </c>
      <c r="M28" s="28" t="s">
        <v>545</v>
      </c>
      <c r="N28" s="28" t="s">
        <v>545</v>
      </c>
      <c r="O28" s="28" t="s">
        <v>545</v>
      </c>
      <c r="P28" s="28" t="s">
        <v>545</v>
      </c>
      <c r="Q28" s="28" t="s">
        <v>545</v>
      </c>
      <c r="R28" s="28" t="s">
        <v>545</v>
      </c>
      <c r="S28" s="28" t="s">
        <v>545</v>
      </c>
      <c r="T28" s="28" t="s">
        <v>545</v>
      </c>
      <c r="U28" s="28" t="s">
        <v>545</v>
      </c>
      <c r="V28" s="28" t="s">
        <v>545</v>
      </c>
      <c r="W28" s="28" t="s">
        <v>545</v>
      </c>
      <c r="X28" s="28" t="s">
        <v>545</v>
      </c>
      <c r="Y28" s="28" t="s">
        <v>545</v>
      </c>
    </row>
    <row r="29" spans="1:25" s="23" customFormat="1" ht="30" customHeight="1">
      <c r="A29" s="27" t="s">
        <v>607</v>
      </c>
      <c r="B29" s="26"/>
      <c r="C29" s="27"/>
      <c r="D29" s="27"/>
      <c r="E29" s="72"/>
      <c r="F29" s="72"/>
      <c r="G29" s="72"/>
      <c r="H29" s="72"/>
      <c r="I29" s="28">
        <v>15</v>
      </c>
      <c r="J29" s="28">
        <v>15</v>
      </c>
      <c r="K29" s="28">
        <v>15</v>
      </c>
      <c r="L29" s="28" t="s">
        <v>545</v>
      </c>
      <c r="M29" s="28" t="s">
        <v>545</v>
      </c>
      <c r="N29" s="28" t="s">
        <v>545</v>
      </c>
      <c r="O29" s="28" t="s">
        <v>545</v>
      </c>
      <c r="P29" s="28" t="s">
        <v>545</v>
      </c>
      <c r="Q29" s="28" t="s">
        <v>545</v>
      </c>
      <c r="R29" s="28" t="s">
        <v>545</v>
      </c>
      <c r="S29" s="28" t="s">
        <v>545</v>
      </c>
      <c r="T29" s="28" t="s">
        <v>545</v>
      </c>
      <c r="U29" s="28" t="s">
        <v>545</v>
      </c>
      <c r="V29" s="28" t="s">
        <v>545</v>
      </c>
      <c r="W29" s="28" t="s">
        <v>545</v>
      </c>
      <c r="X29" s="28" t="s">
        <v>545</v>
      </c>
      <c r="Y29" s="28" t="s">
        <v>545</v>
      </c>
    </row>
    <row r="30" spans="1:25" s="23" customFormat="1" ht="30" customHeight="1">
      <c r="A30" s="27" t="s">
        <v>608</v>
      </c>
      <c r="B30" s="26" t="s">
        <v>598</v>
      </c>
      <c r="C30" s="27" t="s">
        <v>551</v>
      </c>
      <c r="D30" s="27" t="s">
        <v>609</v>
      </c>
      <c r="E30" s="27" t="s">
        <v>580</v>
      </c>
      <c r="F30" s="27" t="s">
        <v>581</v>
      </c>
      <c r="G30" s="24" t="s">
        <v>573</v>
      </c>
      <c r="H30" s="24" t="s">
        <v>574</v>
      </c>
      <c r="I30" s="28">
        <v>15</v>
      </c>
      <c r="J30" s="28">
        <v>15</v>
      </c>
      <c r="K30" s="28">
        <v>15</v>
      </c>
      <c r="L30" s="28" t="s">
        <v>545</v>
      </c>
      <c r="M30" s="28" t="s">
        <v>545</v>
      </c>
      <c r="N30" s="28" t="s">
        <v>545</v>
      </c>
      <c r="O30" s="28" t="s">
        <v>545</v>
      </c>
      <c r="P30" s="28" t="s">
        <v>545</v>
      </c>
      <c r="Q30" s="28" t="s">
        <v>545</v>
      </c>
      <c r="R30" s="28" t="s">
        <v>545</v>
      </c>
      <c r="S30" s="28" t="s">
        <v>545</v>
      </c>
      <c r="T30" s="28" t="s">
        <v>545</v>
      </c>
      <c r="U30" s="28" t="s">
        <v>545</v>
      </c>
      <c r="V30" s="28" t="s">
        <v>545</v>
      </c>
      <c r="W30" s="28" t="s">
        <v>545</v>
      </c>
      <c r="X30" s="28" t="s">
        <v>545</v>
      </c>
      <c r="Y30" s="28" t="s">
        <v>545</v>
      </c>
    </row>
    <row r="31" spans="1:25" s="23" customFormat="1" ht="30" customHeight="1">
      <c r="A31" s="27" t="s">
        <v>610</v>
      </c>
      <c r="B31" s="26"/>
      <c r="C31" s="27"/>
      <c r="D31" s="27"/>
      <c r="E31" s="72"/>
      <c r="F31" s="72"/>
      <c r="G31" s="72"/>
      <c r="H31" s="72"/>
      <c r="I31" s="28">
        <v>6</v>
      </c>
      <c r="J31" s="28">
        <v>6</v>
      </c>
      <c r="K31" s="28">
        <v>6</v>
      </c>
      <c r="L31" s="28" t="s">
        <v>545</v>
      </c>
      <c r="M31" s="28" t="s">
        <v>545</v>
      </c>
      <c r="N31" s="28" t="s">
        <v>545</v>
      </c>
      <c r="O31" s="28" t="s">
        <v>545</v>
      </c>
      <c r="P31" s="28" t="s">
        <v>545</v>
      </c>
      <c r="Q31" s="28" t="s">
        <v>545</v>
      </c>
      <c r="R31" s="28" t="s">
        <v>545</v>
      </c>
      <c r="S31" s="28" t="s">
        <v>545</v>
      </c>
      <c r="T31" s="28" t="s">
        <v>545</v>
      </c>
      <c r="U31" s="28" t="s">
        <v>545</v>
      </c>
      <c r="V31" s="28" t="s">
        <v>545</v>
      </c>
      <c r="W31" s="28" t="s">
        <v>545</v>
      </c>
      <c r="X31" s="28" t="s">
        <v>545</v>
      </c>
      <c r="Y31" s="28" t="s">
        <v>545</v>
      </c>
    </row>
    <row r="32" spans="1:25" s="23" customFormat="1" ht="30" customHeight="1">
      <c r="A32" s="27" t="s">
        <v>611</v>
      </c>
      <c r="B32" s="26" t="s">
        <v>598</v>
      </c>
      <c r="C32" s="27" t="s">
        <v>551</v>
      </c>
      <c r="D32" s="27" t="s">
        <v>609</v>
      </c>
      <c r="E32" s="27" t="s">
        <v>580</v>
      </c>
      <c r="F32" s="27" t="s">
        <v>581</v>
      </c>
      <c r="G32" s="24" t="s">
        <v>573</v>
      </c>
      <c r="H32" s="24" t="s">
        <v>574</v>
      </c>
      <c r="I32" s="28">
        <v>6</v>
      </c>
      <c r="J32" s="28">
        <v>6</v>
      </c>
      <c r="K32" s="28">
        <v>6</v>
      </c>
      <c r="L32" s="28" t="s">
        <v>545</v>
      </c>
      <c r="M32" s="28" t="s">
        <v>545</v>
      </c>
      <c r="N32" s="28" t="s">
        <v>545</v>
      </c>
      <c r="O32" s="28" t="s">
        <v>545</v>
      </c>
      <c r="P32" s="28" t="s">
        <v>545</v>
      </c>
      <c r="Q32" s="28" t="s">
        <v>545</v>
      </c>
      <c r="R32" s="28" t="s">
        <v>545</v>
      </c>
      <c r="S32" s="28" t="s">
        <v>545</v>
      </c>
      <c r="T32" s="28" t="s">
        <v>545</v>
      </c>
      <c r="U32" s="28" t="s">
        <v>545</v>
      </c>
      <c r="V32" s="28" t="s">
        <v>545</v>
      </c>
      <c r="W32" s="28" t="s">
        <v>545</v>
      </c>
      <c r="X32" s="28" t="s">
        <v>545</v>
      </c>
      <c r="Y32" s="28" t="s">
        <v>545</v>
      </c>
    </row>
    <row r="33" spans="1:25" s="23" customFormat="1" ht="30" customHeight="1">
      <c r="A33" s="27" t="s">
        <v>612</v>
      </c>
      <c r="B33" s="26"/>
      <c r="C33" s="27"/>
      <c r="D33" s="27"/>
      <c r="E33" s="72"/>
      <c r="F33" s="72"/>
      <c r="G33" s="72"/>
      <c r="H33" s="72"/>
      <c r="I33" s="28">
        <v>39.26</v>
      </c>
      <c r="J33" s="28">
        <v>39.26</v>
      </c>
      <c r="K33" s="28">
        <v>39.26</v>
      </c>
      <c r="L33" s="28" t="s">
        <v>545</v>
      </c>
      <c r="M33" s="28" t="s">
        <v>545</v>
      </c>
      <c r="N33" s="28" t="s">
        <v>545</v>
      </c>
      <c r="O33" s="28" t="s">
        <v>545</v>
      </c>
      <c r="P33" s="28" t="s">
        <v>545</v>
      </c>
      <c r="Q33" s="28" t="s">
        <v>545</v>
      </c>
      <c r="R33" s="28" t="s">
        <v>545</v>
      </c>
      <c r="S33" s="28" t="s">
        <v>545</v>
      </c>
      <c r="T33" s="28" t="s">
        <v>545</v>
      </c>
      <c r="U33" s="28" t="s">
        <v>545</v>
      </c>
      <c r="V33" s="28" t="s">
        <v>545</v>
      </c>
      <c r="W33" s="28" t="s">
        <v>545</v>
      </c>
      <c r="X33" s="28" t="s">
        <v>545</v>
      </c>
      <c r="Y33" s="28" t="s">
        <v>545</v>
      </c>
    </row>
    <row r="34" spans="1:25" s="23" customFormat="1" ht="30" customHeight="1">
      <c r="A34" s="27" t="s">
        <v>613</v>
      </c>
      <c r="B34" s="26" t="s">
        <v>577</v>
      </c>
      <c r="C34" s="27" t="s">
        <v>578</v>
      </c>
      <c r="D34" s="27" t="s">
        <v>609</v>
      </c>
      <c r="E34" s="27" t="s">
        <v>580</v>
      </c>
      <c r="F34" s="27" t="s">
        <v>581</v>
      </c>
      <c r="G34" s="24" t="s">
        <v>573</v>
      </c>
      <c r="H34" s="24" t="s">
        <v>574</v>
      </c>
      <c r="I34" s="28">
        <v>7.46</v>
      </c>
      <c r="J34" s="28">
        <v>7.46</v>
      </c>
      <c r="K34" s="28">
        <v>7.46</v>
      </c>
      <c r="L34" s="28" t="s">
        <v>545</v>
      </c>
      <c r="M34" s="28" t="s">
        <v>545</v>
      </c>
      <c r="N34" s="28" t="s">
        <v>545</v>
      </c>
      <c r="O34" s="28" t="s">
        <v>545</v>
      </c>
      <c r="P34" s="28" t="s">
        <v>545</v>
      </c>
      <c r="Q34" s="28" t="s">
        <v>545</v>
      </c>
      <c r="R34" s="28" t="s">
        <v>545</v>
      </c>
      <c r="S34" s="28" t="s">
        <v>545</v>
      </c>
      <c r="T34" s="28" t="s">
        <v>545</v>
      </c>
      <c r="U34" s="28" t="s">
        <v>545</v>
      </c>
      <c r="V34" s="28" t="s">
        <v>545</v>
      </c>
      <c r="W34" s="28" t="s">
        <v>545</v>
      </c>
      <c r="X34" s="28" t="s">
        <v>545</v>
      </c>
      <c r="Y34" s="28" t="s">
        <v>545</v>
      </c>
    </row>
    <row r="35" spans="1:25" s="23" customFormat="1" ht="30" customHeight="1">
      <c r="A35" s="27" t="s">
        <v>613</v>
      </c>
      <c r="B35" s="26" t="s">
        <v>614</v>
      </c>
      <c r="C35" s="27" t="s">
        <v>552</v>
      </c>
      <c r="D35" s="27" t="s">
        <v>609</v>
      </c>
      <c r="E35" s="27" t="s">
        <v>580</v>
      </c>
      <c r="F35" s="27" t="s">
        <v>615</v>
      </c>
      <c r="G35" s="24" t="s">
        <v>573</v>
      </c>
      <c r="H35" s="24" t="s">
        <v>574</v>
      </c>
      <c r="I35" s="28">
        <v>18</v>
      </c>
      <c r="J35" s="28">
        <v>18</v>
      </c>
      <c r="K35" s="28">
        <v>18</v>
      </c>
      <c r="L35" s="28" t="s">
        <v>545</v>
      </c>
      <c r="M35" s="28" t="s">
        <v>545</v>
      </c>
      <c r="N35" s="28" t="s">
        <v>545</v>
      </c>
      <c r="O35" s="28" t="s">
        <v>545</v>
      </c>
      <c r="P35" s="28" t="s">
        <v>545</v>
      </c>
      <c r="Q35" s="28" t="s">
        <v>545</v>
      </c>
      <c r="R35" s="28" t="s">
        <v>545</v>
      </c>
      <c r="S35" s="28" t="s">
        <v>545</v>
      </c>
      <c r="T35" s="28" t="s">
        <v>545</v>
      </c>
      <c r="U35" s="28" t="s">
        <v>545</v>
      </c>
      <c r="V35" s="28" t="s">
        <v>545</v>
      </c>
      <c r="W35" s="28" t="s">
        <v>545</v>
      </c>
      <c r="X35" s="28" t="s">
        <v>545</v>
      </c>
      <c r="Y35" s="28" t="s">
        <v>545</v>
      </c>
    </row>
    <row r="36" spans="1:25" s="23" customFormat="1" ht="30" customHeight="1">
      <c r="A36" s="27" t="s">
        <v>613</v>
      </c>
      <c r="B36" s="26" t="s">
        <v>598</v>
      </c>
      <c r="C36" s="27" t="s">
        <v>551</v>
      </c>
      <c r="D36" s="27" t="s">
        <v>609</v>
      </c>
      <c r="E36" s="27" t="s">
        <v>580</v>
      </c>
      <c r="F36" s="27" t="s">
        <v>581</v>
      </c>
      <c r="G36" s="24" t="s">
        <v>573</v>
      </c>
      <c r="H36" s="24" t="s">
        <v>574</v>
      </c>
      <c r="I36" s="28">
        <v>13.8</v>
      </c>
      <c r="J36" s="28">
        <v>13.8</v>
      </c>
      <c r="K36" s="28">
        <v>13.8</v>
      </c>
      <c r="L36" s="28" t="s">
        <v>545</v>
      </c>
      <c r="M36" s="28" t="s">
        <v>545</v>
      </c>
      <c r="N36" s="28" t="s">
        <v>545</v>
      </c>
      <c r="O36" s="28" t="s">
        <v>545</v>
      </c>
      <c r="P36" s="28" t="s">
        <v>545</v>
      </c>
      <c r="Q36" s="28" t="s">
        <v>545</v>
      </c>
      <c r="R36" s="28" t="s">
        <v>545</v>
      </c>
      <c r="S36" s="28" t="s">
        <v>545</v>
      </c>
      <c r="T36" s="28" t="s">
        <v>545</v>
      </c>
      <c r="U36" s="28" t="s">
        <v>545</v>
      </c>
      <c r="V36" s="28" t="s">
        <v>545</v>
      </c>
      <c r="W36" s="28" t="s">
        <v>545</v>
      </c>
      <c r="X36" s="28" t="s">
        <v>545</v>
      </c>
      <c r="Y36" s="28" t="s">
        <v>545</v>
      </c>
    </row>
    <row r="37" spans="1:25" s="23" customFormat="1" ht="30" customHeight="1">
      <c r="A37" s="27" t="s">
        <v>616</v>
      </c>
      <c r="B37" s="26"/>
      <c r="C37" s="27"/>
      <c r="D37" s="27"/>
      <c r="E37" s="72"/>
      <c r="F37" s="72"/>
      <c r="G37" s="72"/>
      <c r="H37" s="72"/>
      <c r="I37" s="28">
        <v>2</v>
      </c>
      <c r="J37" s="28">
        <v>2</v>
      </c>
      <c r="K37" s="28">
        <v>2</v>
      </c>
      <c r="L37" s="28" t="s">
        <v>545</v>
      </c>
      <c r="M37" s="28" t="s">
        <v>545</v>
      </c>
      <c r="N37" s="28" t="s">
        <v>545</v>
      </c>
      <c r="O37" s="28" t="s">
        <v>545</v>
      </c>
      <c r="P37" s="28" t="s">
        <v>545</v>
      </c>
      <c r="Q37" s="28" t="s">
        <v>545</v>
      </c>
      <c r="R37" s="28" t="s">
        <v>545</v>
      </c>
      <c r="S37" s="28" t="s">
        <v>545</v>
      </c>
      <c r="T37" s="28" t="s">
        <v>545</v>
      </c>
      <c r="U37" s="28" t="s">
        <v>545</v>
      </c>
      <c r="V37" s="28" t="s">
        <v>545</v>
      </c>
      <c r="W37" s="28" t="s">
        <v>545</v>
      </c>
      <c r="X37" s="28" t="s">
        <v>545</v>
      </c>
      <c r="Y37" s="28" t="s">
        <v>545</v>
      </c>
    </row>
    <row r="38" spans="1:25" s="23" customFormat="1" ht="30" customHeight="1">
      <c r="A38" s="27" t="s">
        <v>617</v>
      </c>
      <c r="B38" s="26" t="s">
        <v>598</v>
      </c>
      <c r="C38" s="27" t="s">
        <v>551</v>
      </c>
      <c r="D38" s="27" t="s">
        <v>609</v>
      </c>
      <c r="E38" s="27" t="s">
        <v>580</v>
      </c>
      <c r="F38" s="27" t="s">
        <v>581</v>
      </c>
      <c r="G38" s="24" t="s">
        <v>573</v>
      </c>
      <c r="H38" s="24" t="s">
        <v>574</v>
      </c>
      <c r="I38" s="28">
        <v>2</v>
      </c>
      <c r="J38" s="28">
        <v>2</v>
      </c>
      <c r="K38" s="28">
        <v>2</v>
      </c>
      <c r="L38" s="28" t="s">
        <v>545</v>
      </c>
      <c r="M38" s="28" t="s">
        <v>545</v>
      </c>
      <c r="N38" s="28" t="s">
        <v>545</v>
      </c>
      <c r="O38" s="28" t="s">
        <v>545</v>
      </c>
      <c r="P38" s="28" t="s">
        <v>545</v>
      </c>
      <c r="Q38" s="28" t="s">
        <v>545</v>
      </c>
      <c r="R38" s="28" t="s">
        <v>545</v>
      </c>
      <c r="S38" s="28" t="s">
        <v>545</v>
      </c>
      <c r="T38" s="28" t="s">
        <v>545</v>
      </c>
      <c r="U38" s="28" t="s">
        <v>545</v>
      </c>
      <c r="V38" s="28" t="s">
        <v>545</v>
      </c>
      <c r="W38" s="28" t="s">
        <v>545</v>
      </c>
      <c r="X38" s="28" t="s">
        <v>545</v>
      </c>
      <c r="Y38" s="28" t="s">
        <v>545</v>
      </c>
    </row>
    <row r="39" spans="1:25" s="23" customFormat="1" ht="30" customHeight="1">
      <c r="A39" s="27" t="s">
        <v>618</v>
      </c>
      <c r="B39" s="26"/>
      <c r="C39" s="27"/>
      <c r="D39" s="27"/>
      <c r="E39" s="72"/>
      <c r="F39" s="72"/>
      <c r="G39" s="72"/>
      <c r="H39" s="72"/>
      <c r="I39" s="28">
        <v>15.2</v>
      </c>
      <c r="J39" s="28">
        <v>15.2</v>
      </c>
      <c r="K39" s="28">
        <v>15.2</v>
      </c>
      <c r="L39" s="28" t="s">
        <v>545</v>
      </c>
      <c r="M39" s="28" t="s">
        <v>545</v>
      </c>
      <c r="N39" s="28" t="s">
        <v>545</v>
      </c>
      <c r="O39" s="28" t="s">
        <v>545</v>
      </c>
      <c r="P39" s="28" t="s">
        <v>545</v>
      </c>
      <c r="Q39" s="28" t="s">
        <v>545</v>
      </c>
      <c r="R39" s="28" t="s">
        <v>545</v>
      </c>
      <c r="S39" s="28" t="s">
        <v>545</v>
      </c>
      <c r="T39" s="28" t="s">
        <v>545</v>
      </c>
      <c r="U39" s="28" t="s">
        <v>545</v>
      </c>
      <c r="V39" s="28" t="s">
        <v>545</v>
      </c>
      <c r="W39" s="28" t="s">
        <v>545</v>
      </c>
      <c r="X39" s="28" t="s">
        <v>545</v>
      </c>
      <c r="Y39" s="28" t="s">
        <v>545</v>
      </c>
    </row>
    <row r="40" spans="1:25" s="23" customFormat="1" ht="30" customHeight="1">
      <c r="A40" s="27" t="s">
        <v>619</v>
      </c>
      <c r="B40" s="26" t="s">
        <v>598</v>
      </c>
      <c r="C40" s="27" t="s">
        <v>551</v>
      </c>
      <c r="D40" s="27" t="s">
        <v>609</v>
      </c>
      <c r="E40" s="27" t="s">
        <v>580</v>
      </c>
      <c r="F40" s="27" t="s">
        <v>581</v>
      </c>
      <c r="G40" s="24" t="s">
        <v>573</v>
      </c>
      <c r="H40" s="24" t="s">
        <v>574</v>
      </c>
      <c r="I40" s="28">
        <v>15.2</v>
      </c>
      <c r="J40" s="28">
        <v>15.2</v>
      </c>
      <c r="K40" s="28">
        <v>15.2</v>
      </c>
      <c r="L40" s="28" t="s">
        <v>545</v>
      </c>
      <c r="M40" s="28" t="s">
        <v>545</v>
      </c>
      <c r="N40" s="28" t="s">
        <v>545</v>
      </c>
      <c r="O40" s="28" t="s">
        <v>545</v>
      </c>
      <c r="P40" s="28" t="s">
        <v>545</v>
      </c>
      <c r="Q40" s="28" t="s">
        <v>545</v>
      </c>
      <c r="R40" s="28" t="s">
        <v>545</v>
      </c>
      <c r="S40" s="28" t="s">
        <v>545</v>
      </c>
      <c r="T40" s="28" t="s">
        <v>545</v>
      </c>
      <c r="U40" s="28" t="s">
        <v>545</v>
      </c>
      <c r="V40" s="28" t="s">
        <v>545</v>
      </c>
      <c r="W40" s="28" t="s">
        <v>545</v>
      </c>
      <c r="X40" s="28" t="s">
        <v>545</v>
      </c>
      <c r="Y40" s="28" t="s">
        <v>545</v>
      </c>
    </row>
    <row r="41" spans="1:25" s="23" customFormat="1" ht="30" customHeight="1">
      <c r="A41" s="27" t="s">
        <v>620</v>
      </c>
      <c r="B41" s="26"/>
      <c r="C41" s="27"/>
      <c r="D41" s="27"/>
      <c r="E41" s="72"/>
      <c r="F41" s="72"/>
      <c r="G41" s="72"/>
      <c r="H41" s="72"/>
      <c r="I41" s="28">
        <v>2.72</v>
      </c>
      <c r="J41" s="28">
        <v>2.72</v>
      </c>
      <c r="K41" s="28">
        <v>2.72</v>
      </c>
      <c r="L41" s="28" t="s">
        <v>545</v>
      </c>
      <c r="M41" s="28" t="s">
        <v>545</v>
      </c>
      <c r="N41" s="28" t="s">
        <v>545</v>
      </c>
      <c r="O41" s="28" t="s">
        <v>545</v>
      </c>
      <c r="P41" s="28" t="s">
        <v>545</v>
      </c>
      <c r="Q41" s="28" t="s">
        <v>545</v>
      </c>
      <c r="R41" s="28" t="s">
        <v>545</v>
      </c>
      <c r="S41" s="28" t="s">
        <v>545</v>
      </c>
      <c r="T41" s="28" t="s">
        <v>545</v>
      </c>
      <c r="U41" s="28" t="s">
        <v>545</v>
      </c>
      <c r="V41" s="28" t="s">
        <v>545</v>
      </c>
      <c r="W41" s="28" t="s">
        <v>545</v>
      </c>
      <c r="X41" s="28" t="s">
        <v>545</v>
      </c>
      <c r="Y41" s="28" t="s">
        <v>545</v>
      </c>
    </row>
    <row r="42" spans="1:25" s="23" customFormat="1" ht="30" customHeight="1">
      <c r="A42" s="27" t="s">
        <v>621</v>
      </c>
      <c r="B42" s="26" t="s">
        <v>598</v>
      </c>
      <c r="C42" s="27" t="s">
        <v>551</v>
      </c>
      <c r="D42" s="27" t="s">
        <v>609</v>
      </c>
      <c r="E42" s="27" t="s">
        <v>580</v>
      </c>
      <c r="F42" s="27" t="s">
        <v>581</v>
      </c>
      <c r="G42" s="24" t="s">
        <v>573</v>
      </c>
      <c r="H42" s="24" t="s">
        <v>574</v>
      </c>
      <c r="I42" s="28">
        <v>2.72</v>
      </c>
      <c r="J42" s="28">
        <v>2.72</v>
      </c>
      <c r="K42" s="28">
        <v>2.72</v>
      </c>
      <c r="L42" s="28" t="s">
        <v>545</v>
      </c>
      <c r="M42" s="28" t="s">
        <v>545</v>
      </c>
      <c r="N42" s="28" t="s">
        <v>545</v>
      </c>
      <c r="O42" s="28" t="s">
        <v>545</v>
      </c>
      <c r="P42" s="28" t="s">
        <v>545</v>
      </c>
      <c r="Q42" s="28" t="s">
        <v>545</v>
      </c>
      <c r="R42" s="28" t="s">
        <v>545</v>
      </c>
      <c r="S42" s="28" t="s">
        <v>545</v>
      </c>
      <c r="T42" s="28" t="s">
        <v>545</v>
      </c>
      <c r="U42" s="28" t="s">
        <v>545</v>
      </c>
      <c r="V42" s="28" t="s">
        <v>545</v>
      </c>
      <c r="W42" s="28" t="s">
        <v>545</v>
      </c>
      <c r="X42" s="28" t="s">
        <v>545</v>
      </c>
      <c r="Y42" s="28" t="s">
        <v>545</v>
      </c>
    </row>
    <row r="43" spans="1:25" s="23" customFormat="1" ht="30" customHeight="1">
      <c r="A43" s="27" t="s">
        <v>622</v>
      </c>
      <c r="B43" s="26"/>
      <c r="C43" s="27"/>
      <c r="D43" s="27"/>
      <c r="E43" s="72"/>
      <c r="F43" s="72"/>
      <c r="G43" s="72"/>
      <c r="H43" s="72"/>
      <c r="I43" s="28">
        <v>5.64</v>
      </c>
      <c r="J43" s="28">
        <v>5.64</v>
      </c>
      <c r="K43" s="28">
        <v>5.64</v>
      </c>
      <c r="L43" s="28" t="s">
        <v>545</v>
      </c>
      <c r="M43" s="28" t="s">
        <v>545</v>
      </c>
      <c r="N43" s="28" t="s">
        <v>545</v>
      </c>
      <c r="O43" s="28" t="s">
        <v>545</v>
      </c>
      <c r="P43" s="28" t="s">
        <v>545</v>
      </c>
      <c r="Q43" s="28" t="s">
        <v>545</v>
      </c>
      <c r="R43" s="28" t="s">
        <v>545</v>
      </c>
      <c r="S43" s="28" t="s">
        <v>545</v>
      </c>
      <c r="T43" s="28" t="s">
        <v>545</v>
      </c>
      <c r="U43" s="28" t="s">
        <v>545</v>
      </c>
      <c r="V43" s="28" t="s">
        <v>545</v>
      </c>
      <c r="W43" s="28" t="s">
        <v>545</v>
      </c>
      <c r="X43" s="28" t="s">
        <v>545</v>
      </c>
      <c r="Y43" s="28" t="s">
        <v>545</v>
      </c>
    </row>
    <row r="44" spans="1:25" s="23" customFormat="1" ht="30" customHeight="1">
      <c r="A44" s="27" t="s">
        <v>623</v>
      </c>
      <c r="B44" s="26" t="s">
        <v>577</v>
      </c>
      <c r="C44" s="27" t="s">
        <v>578</v>
      </c>
      <c r="D44" s="27" t="s">
        <v>609</v>
      </c>
      <c r="E44" s="27" t="s">
        <v>580</v>
      </c>
      <c r="F44" s="27" t="s">
        <v>581</v>
      </c>
      <c r="G44" s="24" t="s">
        <v>573</v>
      </c>
      <c r="H44" s="24" t="s">
        <v>574</v>
      </c>
      <c r="I44" s="28">
        <v>5.64</v>
      </c>
      <c r="J44" s="28">
        <v>5.64</v>
      </c>
      <c r="K44" s="28">
        <v>5.64</v>
      </c>
      <c r="L44" s="28" t="s">
        <v>545</v>
      </c>
      <c r="M44" s="28" t="s">
        <v>545</v>
      </c>
      <c r="N44" s="28" t="s">
        <v>545</v>
      </c>
      <c r="O44" s="28" t="s">
        <v>545</v>
      </c>
      <c r="P44" s="28" t="s">
        <v>545</v>
      </c>
      <c r="Q44" s="28" t="s">
        <v>545</v>
      </c>
      <c r="R44" s="28" t="s">
        <v>545</v>
      </c>
      <c r="S44" s="28" t="s">
        <v>545</v>
      </c>
      <c r="T44" s="28" t="s">
        <v>545</v>
      </c>
      <c r="U44" s="28" t="s">
        <v>545</v>
      </c>
      <c r="V44" s="28" t="s">
        <v>545</v>
      </c>
      <c r="W44" s="28" t="s">
        <v>545</v>
      </c>
      <c r="X44" s="28" t="s">
        <v>545</v>
      </c>
      <c r="Y44" s="28" t="s">
        <v>545</v>
      </c>
    </row>
    <row r="45" spans="1:25" s="23" customFormat="1" ht="30" customHeight="1">
      <c r="A45" s="27" t="s">
        <v>624</v>
      </c>
      <c r="B45" s="26"/>
      <c r="C45" s="27"/>
      <c r="D45" s="27"/>
      <c r="E45" s="72"/>
      <c r="F45" s="72"/>
      <c r="G45" s="72"/>
      <c r="H45" s="72"/>
      <c r="I45" s="28">
        <v>5</v>
      </c>
      <c r="J45" s="28">
        <v>5</v>
      </c>
      <c r="K45" s="28">
        <v>5</v>
      </c>
      <c r="L45" s="28" t="s">
        <v>545</v>
      </c>
      <c r="M45" s="28" t="s">
        <v>545</v>
      </c>
      <c r="N45" s="28" t="s">
        <v>545</v>
      </c>
      <c r="O45" s="28" t="s">
        <v>545</v>
      </c>
      <c r="P45" s="28" t="s">
        <v>545</v>
      </c>
      <c r="Q45" s="28" t="s">
        <v>545</v>
      </c>
      <c r="R45" s="28" t="s">
        <v>545</v>
      </c>
      <c r="S45" s="28" t="s">
        <v>545</v>
      </c>
      <c r="T45" s="28" t="s">
        <v>545</v>
      </c>
      <c r="U45" s="28" t="s">
        <v>545</v>
      </c>
      <c r="V45" s="28" t="s">
        <v>545</v>
      </c>
      <c r="W45" s="28" t="s">
        <v>545</v>
      </c>
      <c r="X45" s="28" t="s">
        <v>545</v>
      </c>
      <c r="Y45" s="28" t="s">
        <v>545</v>
      </c>
    </row>
    <row r="46" spans="1:25" s="23" customFormat="1" ht="30" customHeight="1">
      <c r="A46" s="27" t="s">
        <v>625</v>
      </c>
      <c r="B46" s="26" t="s">
        <v>603</v>
      </c>
      <c r="C46" s="27" t="s">
        <v>604</v>
      </c>
      <c r="D46" s="27" t="s">
        <v>609</v>
      </c>
      <c r="E46" s="27" t="s">
        <v>580</v>
      </c>
      <c r="F46" s="27" t="s">
        <v>581</v>
      </c>
      <c r="G46" s="24" t="s">
        <v>573</v>
      </c>
      <c r="H46" s="24" t="s">
        <v>574</v>
      </c>
      <c r="I46" s="28">
        <v>5</v>
      </c>
      <c r="J46" s="28">
        <v>5</v>
      </c>
      <c r="K46" s="28">
        <v>5</v>
      </c>
      <c r="L46" s="28" t="s">
        <v>545</v>
      </c>
      <c r="M46" s="28" t="s">
        <v>545</v>
      </c>
      <c r="N46" s="28" t="s">
        <v>545</v>
      </c>
      <c r="O46" s="28" t="s">
        <v>545</v>
      </c>
      <c r="P46" s="28" t="s">
        <v>545</v>
      </c>
      <c r="Q46" s="28" t="s">
        <v>545</v>
      </c>
      <c r="R46" s="28" t="s">
        <v>545</v>
      </c>
      <c r="S46" s="28" t="s">
        <v>545</v>
      </c>
      <c r="T46" s="28" t="s">
        <v>545</v>
      </c>
      <c r="U46" s="28" t="s">
        <v>545</v>
      </c>
      <c r="V46" s="28" t="s">
        <v>545</v>
      </c>
      <c r="W46" s="28" t="s">
        <v>545</v>
      </c>
      <c r="X46" s="28" t="s">
        <v>545</v>
      </c>
      <c r="Y46" s="28" t="s">
        <v>545</v>
      </c>
    </row>
    <row r="47" spans="1:25" s="23" customFormat="1" ht="30" customHeight="1">
      <c r="A47" s="27" t="s">
        <v>626</v>
      </c>
      <c r="B47" s="26"/>
      <c r="C47" s="27"/>
      <c r="D47" s="27"/>
      <c r="E47" s="72"/>
      <c r="F47" s="72"/>
      <c r="G47" s="72"/>
      <c r="H47" s="72"/>
      <c r="I47" s="28">
        <v>6</v>
      </c>
      <c r="J47" s="28">
        <v>6</v>
      </c>
      <c r="K47" s="28">
        <v>6</v>
      </c>
      <c r="L47" s="28" t="s">
        <v>545</v>
      </c>
      <c r="M47" s="28" t="s">
        <v>545</v>
      </c>
      <c r="N47" s="28" t="s">
        <v>545</v>
      </c>
      <c r="O47" s="28" t="s">
        <v>545</v>
      </c>
      <c r="P47" s="28" t="s">
        <v>545</v>
      </c>
      <c r="Q47" s="28" t="s">
        <v>545</v>
      </c>
      <c r="R47" s="28" t="s">
        <v>545</v>
      </c>
      <c r="S47" s="28" t="s">
        <v>545</v>
      </c>
      <c r="T47" s="28" t="s">
        <v>545</v>
      </c>
      <c r="U47" s="28" t="s">
        <v>545</v>
      </c>
      <c r="V47" s="28" t="s">
        <v>545</v>
      </c>
      <c r="W47" s="28" t="s">
        <v>545</v>
      </c>
      <c r="X47" s="28" t="s">
        <v>545</v>
      </c>
      <c r="Y47" s="28" t="s">
        <v>545</v>
      </c>
    </row>
    <row r="48" spans="1:25" s="23" customFormat="1" ht="30" customHeight="1">
      <c r="A48" s="27" t="s">
        <v>627</v>
      </c>
      <c r="B48" s="26" t="s">
        <v>603</v>
      </c>
      <c r="C48" s="27" t="s">
        <v>604</v>
      </c>
      <c r="D48" s="27" t="s">
        <v>609</v>
      </c>
      <c r="E48" s="27" t="s">
        <v>580</v>
      </c>
      <c r="F48" s="27" t="s">
        <v>581</v>
      </c>
      <c r="G48" s="24" t="s">
        <v>573</v>
      </c>
      <c r="H48" s="24" t="s">
        <v>574</v>
      </c>
      <c r="I48" s="28">
        <v>6</v>
      </c>
      <c r="J48" s="28">
        <v>6</v>
      </c>
      <c r="K48" s="28">
        <v>6</v>
      </c>
      <c r="L48" s="28" t="s">
        <v>545</v>
      </c>
      <c r="M48" s="28" t="s">
        <v>545</v>
      </c>
      <c r="N48" s="28" t="s">
        <v>545</v>
      </c>
      <c r="O48" s="28" t="s">
        <v>545</v>
      </c>
      <c r="P48" s="28" t="s">
        <v>545</v>
      </c>
      <c r="Q48" s="28" t="s">
        <v>545</v>
      </c>
      <c r="R48" s="28" t="s">
        <v>545</v>
      </c>
      <c r="S48" s="28" t="s">
        <v>545</v>
      </c>
      <c r="T48" s="28" t="s">
        <v>545</v>
      </c>
      <c r="U48" s="28" t="s">
        <v>545</v>
      </c>
      <c r="V48" s="28" t="s">
        <v>545</v>
      </c>
      <c r="W48" s="28" t="s">
        <v>545</v>
      </c>
      <c r="X48" s="28" t="s">
        <v>545</v>
      </c>
      <c r="Y48" s="28" t="s">
        <v>545</v>
      </c>
    </row>
    <row r="49" spans="1:25" s="23" customFormat="1" ht="30" customHeight="1">
      <c r="A49" s="27" t="s">
        <v>628</v>
      </c>
      <c r="B49" s="26"/>
      <c r="C49" s="27"/>
      <c r="D49" s="27"/>
      <c r="E49" s="72"/>
      <c r="F49" s="72"/>
      <c r="G49" s="72"/>
      <c r="H49" s="72"/>
      <c r="I49" s="28">
        <v>6</v>
      </c>
      <c r="J49" s="28">
        <v>6</v>
      </c>
      <c r="K49" s="28">
        <v>6</v>
      </c>
      <c r="L49" s="28" t="s">
        <v>545</v>
      </c>
      <c r="M49" s="28" t="s">
        <v>545</v>
      </c>
      <c r="N49" s="28" t="s">
        <v>545</v>
      </c>
      <c r="O49" s="28" t="s">
        <v>545</v>
      </c>
      <c r="P49" s="28" t="s">
        <v>545</v>
      </c>
      <c r="Q49" s="28" t="s">
        <v>545</v>
      </c>
      <c r="R49" s="28" t="s">
        <v>545</v>
      </c>
      <c r="S49" s="28" t="s">
        <v>545</v>
      </c>
      <c r="T49" s="28" t="s">
        <v>545</v>
      </c>
      <c r="U49" s="28" t="s">
        <v>545</v>
      </c>
      <c r="V49" s="28" t="s">
        <v>545</v>
      </c>
      <c r="W49" s="28" t="s">
        <v>545</v>
      </c>
      <c r="X49" s="28" t="s">
        <v>545</v>
      </c>
      <c r="Y49" s="28" t="s">
        <v>545</v>
      </c>
    </row>
    <row r="50" spans="1:25" s="23" customFormat="1" ht="30" customHeight="1">
      <c r="A50" s="27" t="s">
        <v>629</v>
      </c>
      <c r="B50" s="26" t="s">
        <v>603</v>
      </c>
      <c r="C50" s="27" t="s">
        <v>604</v>
      </c>
      <c r="D50" s="27" t="s">
        <v>609</v>
      </c>
      <c r="E50" s="27" t="s">
        <v>580</v>
      </c>
      <c r="F50" s="27" t="s">
        <v>581</v>
      </c>
      <c r="G50" s="24" t="s">
        <v>573</v>
      </c>
      <c r="H50" s="24" t="s">
        <v>574</v>
      </c>
      <c r="I50" s="28">
        <v>6</v>
      </c>
      <c r="J50" s="28">
        <v>6</v>
      </c>
      <c r="K50" s="28">
        <v>6</v>
      </c>
      <c r="L50" s="28" t="s">
        <v>545</v>
      </c>
      <c r="M50" s="28" t="s">
        <v>545</v>
      </c>
      <c r="N50" s="28" t="s">
        <v>545</v>
      </c>
      <c r="O50" s="28" t="s">
        <v>545</v>
      </c>
      <c r="P50" s="28" t="s">
        <v>545</v>
      </c>
      <c r="Q50" s="28" t="s">
        <v>545</v>
      </c>
      <c r="R50" s="28" t="s">
        <v>545</v>
      </c>
      <c r="S50" s="28" t="s">
        <v>545</v>
      </c>
      <c r="T50" s="28" t="s">
        <v>545</v>
      </c>
      <c r="U50" s="28" t="s">
        <v>545</v>
      </c>
      <c r="V50" s="28" t="s">
        <v>545</v>
      </c>
      <c r="W50" s="28" t="s">
        <v>545</v>
      </c>
      <c r="X50" s="28" t="s">
        <v>545</v>
      </c>
      <c r="Y50" s="28" t="s">
        <v>545</v>
      </c>
    </row>
    <row r="51" spans="1:25" s="23" customFormat="1" ht="30" customHeight="1">
      <c r="A51" s="27" t="s">
        <v>630</v>
      </c>
      <c r="B51" s="26"/>
      <c r="C51" s="27"/>
      <c r="D51" s="27"/>
      <c r="E51" s="72"/>
      <c r="F51" s="72"/>
      <c r="G51" s="72"/>
      <c r="H51" s="72"/>
      <c r="I51" s="28">
        <v>9</v>
      </c>
      <c r="J51" s="28">
        <v>9</v>
      </c>
      <c r="K51" s="28">
        <v>9</v>
      </c>
      <c r="L51" s="28" t="s">
        <v>545</v>
      </c>
      <c r="M51" s="28" t="s">
        <v>545</v>
      </c>
      <c r="N51" s="28" t="s">
        <v>545</v>
      </c>
      <c r="O51" s="28" t="s">
        <v>545</v>
      </c>
      <c r="P51" s="28" t="s">
        <v>545</v>
      </c>
      <c r="Q51" s="28" t="s">
        <v>545</v>
      </c>
      <c r="R51" s="28" t="s">
        <v>545</v>
      </c>
      <c r="S51" s="28" t="s">
        <v>545</v>
      </c>
      <c r="T51" s="28" t="s">
        <v>545</v>
      </c>
      <c r="U51" s="28" t="s">
        <v>545</v>
      </c>
      <c r="V51" s="28" t="s">
        <v>545</v>
      </c>
      <c r="W51" s="28" t="s">
        <v>545</v>
      </c>
      <c r="X51" s="28" t="s">
        <v>545</v>
      </c>
      <c r="Y51" s="28" t="s">
        <v>545</v>
      </c>
    </row>
    <row r="52" spans="1:25" s="23" customFormat="1" ht="30" customHeight="1">
      <c r="A52" s="27" t="s">
        <v>631</v>
      </c>
      <c r="B52" s="26" t="s">
        <v>603</v>
      </c>
      <c r="C52" s="27" t="s">
        <v>604</v>
      </c>
      <c r="D52" s="27" t="s">
        <v>609</v>
      </c>
      <c r="E52" s="27" t="s">
        <v>580</v>
      </c>
      <c r="F52" s="27" t="s">
        <v>581</v>
      </c>
      <c r="G52" s="24" t="s">
        <v>573</v>
      </c>
      <c r="H52" s="24" t="s">
        <v>574</v>
      </c>
      <c r="I52" s="28">
        <v>9</v>
      </c>
      <c r="J52" s="28">
        <v>9</v>
      </c>
      <c r="K52" s="28">
        <v>9</v>
      </c>
      <c r="L52" s="28" t="s">
        <v>545</v>
      </c>
      <c r="M52" s="28" t="s">
        <v>545</v>
      </c>
      <c r="N52" s="28" t="s">
        <v>545</v>
      </c>
      <c r="O52" s="28" t="s">
        <v>545</v>
      </c>
      <c r="P52" s="28" t="s">
        <v>545</v>
      </c>
      <c r="Q52" s="28" t="s">
        <v>545</v>
      </c>
      <c r="R52" s="28" t="s">
        <v>545</v>
      </c>
      <c r="S52" s="28" t="s">
        <v>545</v>
      </c>
      <c r="T52" s="28" t="s">
        <v>545</v>
      </c>
      <c r="U52" s="28" t="s">
        <v>545</v>
      </c>
      <c r="V52" s="28" t="s">
        <v>545</v>
      </c>
      <c r="W52" s="28" t="s">
        <v>545</v>
      </c>
      <c r="X52" s="28" t="s">
        <v>545</v>
      </c>
      <c r="Y52" s="28" t="s">
        <v>545</v>
      </c>
    </row>
    <row r="53" spans="1:25" s="23" customFormat="1" ht="30" customHeight="1">
      <c r="A53" s="27" t="s">
        <v>632</v>
      </c>
      <c r="B53" s="26"/>
      <c r="C53" s="27"/>
      <c r="D53" s="27"/>
      <c r="E53" s="72"/>
      <c r="F53" s="72"/>
      <c r="G53" s="72"/>
      <c r="H53" s="72"/>
      <c r="I53" s="28">
        <v>1.51</v>
      </c>
      <c r="J53" s="28">
        <v>1.51</v>
      </c>
      <c r="K53" s="28">
        <v>1.51</v>
      </c>
      <c r="L53" s="28" t="s">
        <v>545</v>
      </c>
      <c r="M53" s="28" t="s">
        <v>545</v>
      </c>
      <c r="N53" s="28" t="s">
        <v>545</v>
      </c>
      <c r="O53" s="28" t="s">
        <v>545</v>
      </c>
      <c r="P53" s="28" t="s">
        <v>545</v>
      </c>
      <c r="Q53" s="28" t="s">
        <v>545</v>
      </c>
      <c r="R53" s="28" t="s">
        <v>545</v>
      </c>
      <c r="S53" s="28" t="s">
        <v>545</v>
      </c>
      <c r="T53" s="28" t="s">
        <v>545</v>
      </c>
      <c r="U53" s="28" t="s">
        <v>545</v>
      </c>
      <c r="V53" s="28" t="s">
        <v>545</v>
      </c>
      <c r="W53" s="28" t="s">
        <v>545</v>
      </c>
      <c r="X53" s="28" t="s">
        <v>545</v>
      </c>
      <c r="Y53" s="28" t="s">
        <v>545</v>
      </c>
    </row>
    <row r="54" spans="1:25" s="23" customFormat="1" ht="30" customHeight="1">
      <c r="A54" s="27" t="s">
        <v>633</v>
      </c>
      <c r="B54" s="26" t="s">
        <v>634</v>
      </c>
      <c r="C54" s="27" t="s">
        <v>635</v>
      </c>
      <c r="D54" s="27" t="s">
        <v>636</v>
      </c>
      <c r="E54" s="27" t="s">
        <v>580</v>
      </c>
      <c r="F54" s="27" t="s">
        <v>581</v>
      </c>
      <c r="G54" s="24" t="s">
        <v>573</v>
      </c>
      <c r="H54" s="24" t="s">
        <v>574</v>
      </c>
      <c r="I54" s="28">
        <v>1.51</v>
      </c>
      <c r="J54" s="28">
        <v>1.51</v>
      </c>
      <c r="K54" s="28">
        <v>1.51</v>
      </c>
      <c r="L54" s="28" t="s">
        <v>545</v>
      </c>
      <c r="M54" s="28" t="s">
        <v>545</v>
      </c>
      <c r="N54" s="28" t="s">
        <v>545</v>
      </c>
      <c r="O54" s="28" t="s">
        <v>545</v>
      </c>
      <c r="P54" s="28" t="s">
        <v>545</v>
      </c>
      <c r="Q54" s="28" t="s">
        <v>545</v>
      </c>
      <c r="R54" s="28" t="s">
        <v>545</v>
      </c>
      <c r="S54" s="28" t="s">
        <v>545</v>
      </c>
      <c r="T54" s="28" t="s">
        <v>545</v>
      </c>
      <c r="U54" s="28" t="s">
        <v>545</v>
      </c>
      <c r="V54" s="28" t="s">
        <v>545</v>
      </c>
      <c r="W54" s="28" t="s">
        <v>545</v>
      </c>
      <c r="X54" s="28" t="s">
        <v>545</v>
      </c>
      <c r="Y54" s="28" t="s">
        <v>545</v>
      </c>
    </row>
    <row r="55" spans="1:25" s="23" customFormat="1" ht="30" customHeight="1">
      <c r="A55" s="27" t="s">
        <v>637</v>
      </c>
      <c r="B55" s="26"/>
      <c r="C55" s="27"/>
      <c r="D55" s="27"/>
      <c r="E55" s="72"/>
      <c r="F55" s="72"/>
      <c r="G55" s="72"/>
      <c r="H55" s="72"/>
      <c r="I55" s="28">
        <v>9.86</v>
      </c>
      <c r="J55" s="28">
        <v>9.86</v>
      </c>
      <c r="K55" s="28">
        <v>9.86</v>
      </c>
      <c r="L55" s="28" t="s">
        <v>545</v>
      </c>
      <c r="M55" s="28" t="s">
        <v>545</v>
      </c>
      <c r="N55" s="28" t="s">
        <v>545</v>
      </c>
      <c r="O55" s="28" t="s">
        <v>545</v>
      </c>
      <c r="P55" s="28" t="s">
        <v>545</v>
      </c>
      <c r="Q55" s="28" t="s">
        <v>545</v>
      </c>
      <c r="R55" s="28" t="s">
        <v>545</v>
      </c>
      <c r="S55" s="28" t="s">
        <v>545</v>
      </c>
      <c r="T55" s="28" t="s">
        <v>545</v>
      </c>
      <c r="U55" s="28" t="s">
        <v>545</v>
      </c>
      <c r="V55" s="28" t="s">
        <v>545</v>
      </c>
      <c r="W55" s="28" t="s">
        <v>545</v>
      </c>
      <c r="X55" s="28" t="s">
        <v>545</v>
      </c>
      <c r="Y55" s="28" t="s">
        <v>545</v>
      </c>
    </row>
    <row r="56" spans="1:25" s="23" customFormat="1" ht="30" customHeight="1">
      <c r="A56" s="27" t="s">
        <v>638</v>
      </c>
      <c r="B56" s="26" t="s">
        <v>577</v>
      </c>
      <c r="C56" s="27" t="s">
        <v>578</v>
      </c>
      <c r="D56" s="27" t="s">
        <v>609</v>
      </c>
      <c r="E56" s="27" t="s">
        <v>580</v>
      </c>
      <c r="F56" s="27" t="s">
        <v>581</v>
      </c>
      <c r="G56" s="24" t="s">
        <v>573</v>
      </c>
      <c r="H56" s="24" t="s">
        <v>574</v>
      </c>
      <c r="I56" s="28">
        <v>9.86</v>
      </c>
      <c r="J56" s="28">
        <v>9.86</v>
      </c>
      <c r="K56" s="28">
        <v>9.86</v>
      </c>
      <c r="L56" s="28" t="s">
        <v>545</v>
      </c>
      <c r="M56" s="28" t="s">
        <v>545</v>
      </c>
      <c r="N56" s="28" t="s">
        <v>545</v>
      </c>
      <c r="O56" s="28" t="s">
        <v>545</v>
      </c>
      <c r="P56" s="28" t="s">
        <v>545</v>
      </c>
      <c r="Q56" s="28" t="s">
        <v>545</v>
      </c>
      <c r="R56" s="28" t="s">
        <v>545</v>
      </c>
      <c r="S56" s="28" t="s">
        <v>545</v>
      </c>
      <c r="T56" s="28" t="s">
        <v>545</v>
      </c>
      <c r="U56" s="28" t="s">
        <v>545</v>
      </c>
      <c r="V56" s="28" t="s">
        <v>545</v>
      </c>
      <c r="W56" s="28" t="s">
        <v>545</v>
      </c>
      <c r="X56" s="28" t="s">
        <v>545</v>
      </c>
      <c r="Y56" s="28" t="s">
        <v>545</v>
      </c>
    </row>
    <row r="57" spans="1:25" s="23" customFormat="1" ht="30" customHeight="1">
      <c r="A57" s="27" t="s">
        <v>639</v>
      </c>
      <c r="B57" s="26"/>
      <c r="C57" s="27"/>
      <c r="D57" s="27"/>
      <c r="E57" s="72"/>
      <c r="F57" s="72"/>
      <c r="G57" s="72"/>
      <c r="H57" s="72"/>
      <c r="I57" s="28">
        <v>7.5</v>
      </c>
      <c r="J57" s="28">
        <v>7.5</v>
      </c>
      <c r="K57" s="28">
        <v>7.5</v>
      </c>
      <c r="L57" s="28" t="s">
        <v>545</v>
      </c>
      <c r="M57" s="28" t="s">
        <v>545</v>
      </c>
      <c r="N57" s="28" t="s">
        <v>545</v>
      </c>
      <c r="O57" s="28" t="s">
        <v>545</v>
      </c>
      <c r="P57" s="28" t="s">
        <v>545</v>
      </c>
      <c r="Q57" s="28" t="s">
        <v>545</v>
      </c>
      <c r="R57" s="28" t="s">
        <v>545</v>
      </c>
      <c r="S57" s="28" t="s">
        <v>545</v>
      </c>
      <c r="T57" s="28" t="s">
        <v>545</v>
      </c>
      <c r="U57" s="28" t="s">
        <v>545</v>
      </c>
      <c r="V57" s="28" t="s">
        <v>545</v>
      </c>
      <c r="W57" s="28" t="s">
        <v>545</v>
      </c>
      <c r="X57" s="28" t="s">
        <v>545</v>
      </c>
      <c r="Y57" s="28" t="s">
        <v>545</v>
      </c>
    </row>
    <row r="58" spans="1:25" s="23" customFormat="1" ht="30" customHeight="1">
      <c r="A58" s="27" t="s">
        <v>640</v>
      </c>
      <c r="B58" s="26" t="s">
        <v>598</v>
      </c>
      <c r="C58" s="27" t="s">
        <v>551</v>
      </c>
      <c r="D58" s="27" t="s">
        <v>609</v>
      </c>
      <c r="E58" s="27" t="s">
        <v>580</v>
      </c>
      <c r="F58" s="27" t="s">
        <v>581</v>
      </c>
      <c r="G58" s="24" t="s">
        <v>573</v>
      </c>
      <c r="H58" s="24" t="s">
        <v>574</v>
      </c>
      <c r="I58" s="28">
        <v>7.5</v>
      </c>
      <c r="J58" s="28">
        <v>7.5</v>
      </c>
      <c r="K58" s="28">
        <v>7.5</v>
      </c>
      <c r="L58" s="28" t="s">
        <v>545</v>
      </c>
      <c r="M58" s="28" t="s">
        <v>545</v>
      </c>
      <c r="N58" s="28" t="s">
        <v>545</v>
      </c>
      <c r="O58" s="28" t="s">
        <v>545</v>
      </c>
      <c r="P58" s="28" t="s">
        <v>545</v>
      </c>
      <c r="Q58" s="28" t="s">
        <v>545</v>
      </c>
      <c r="R58" s="28" t="s">
        <v>545</v>
      </c>
      <c r="S58" s="28" t="s">
        <v>545</v>
      </c>
      <c r="T58" s="28" t="s">
        <v>545</v>
      </c>
      <c r="U58" s="28" t="s">
        <v>545</v>
      </c>
      <c r="V58" s="28" t="s">
        <v>545</v>
      </c>
      <c r="W58" s="28" t="s">
        <v>545</v>
      </c>
      <c r="X58" s="28" t="s">
        <v>545</v>
      </c>
      <c r="Y58" s="28" t="s">
        <v>545</v>
      </c>
    </row>
    <row r="59" spans="1:25" s="23" customFormat="1" ht="30" customHeight="1">
      <c r="A59" s="27" t="s">
        <v>641</v>
      </c>
      <c r="B59" s="26"/>
      <c r="C59" s="27"/>
      <c r="D59" s="27"/>
      <c r="E59" s="72"/>
      <c r="F59" s="72"/>
      <c r="G59" s="72"/>
      <c r="H59" s="72"/>
      <c r="I59" s="28">
        <v>5.33</v>
      </c>
      <c r="J59" s="28">
        <v>5.33</v>
      </c>
      <c r="K59" s="28">
        <v>5.33</v>
      </c>
      <c r="L59" s="28" t="s">
        <v>545</v>
      </c>
      <c r="M59" s="28" t="s">
        <v>545</v>
      </c>
      <c r="N59" s="28" t="s">
        <v>545</v>
      </c>
      <c r="O59" s="28" t="s">
        <v>545</v>
      </c>
      <c r="P59" s="28" t="s">
        <v>545</v>
      </c>
      <c r="Q59" s="28" t="s">
        <v>545</v>
      </c>
      <c r="R59" s="28" t="s">
        <v>545</v>
      </c>
      <c r="S59" s="28" t="s">
        <v>545</v>
      </c>
      <c r="T59" s="28" t="s">
        <v>545</v>
      </c>
      <c r="U59" s="28" t="s">
        <v>545</v>
      </c>
      <c r="V59" s="28" t="s">
        <v>545</v>
      </c>
      <c r="W59" s="28" t="s">
        <v>545</v>
      </c>
      <c r="X59" s="28" t="s">
        <v>545</v>
      </c>
      <c r="Y59" s="28" t="s">
        <v>545</v>
      </c>
    </row>
    <row r="60" spans="1:25" s="23" customFormat="1" ht="30" customHeight="1">
      <c r="A60" s="27" t="s">
        <v>642</v>
      </c>
      <c r="B60" s="26" t="s">
        <v>577</v>
      </c>
      <c r="C60" s="27" t="s">
        <v>578</v>
      </c>
      <c r="D60" s="27" t="s">
        <v>609</v>
      </c>
      <c r="E60" s="27" t="s">
        <v>580</v>
      </c>
      <c r="F60" s="27" t="s">
        <v>581</v>
      </c>
      <c r="G60" s="24" t="s">
        <v>573</v>
      </c>
      <c r="H60" s="24" t="s">
        <v>574</v>
      </c>
      <c r="I60" s="28">
        <v>5.33</v>
      </c>
      <c r="J60" s="28">
        <v>5.33</v>
      </c>
      <c r="K60" s="28">
        <v>5.33</v>
      </c>
      <c r="L60" s="28" t="s">
        <v>545</v>
      </c>
      <c r="M60" s="28" t="s">
        <v>545</v>
      </c>
      <c r="N60" s="28" t="s">
        <v>545</v>
      </c>
      <c r="O60" s="28" t="s">
        <v>545</v>
      </c>
      <c r="P60" s="28" t="s">
        <v>545</v>
      </c>
      <c r="Q60" s="28" t="s">
        <v>545</v>
      </c>
      <c r="R60" s="28" t="s">
        <v>545</v>
      </c>
      <c r="S60" s="28" t="s">
        <v>545</v>
      </c>
      <c r="T60" s="28" t="s">
        <v>545</v>
      </c>
      <c r="U60" s="28" t="s">
        <v>545</v>
      </c>
      <c r="V60" s="28" t="s">
        <v>545</v>
      </c>
      <c r="W60" s="28" t="s">
        <v>545</v>
      </c>
      <c r="X60" s="28" t="s">
        <v>545</v>
      </c>
      <c r="Y60" s="28" t="s">
        <v>545</v>
      </c>
    </row>
    <row r="61" spans="1:25" s="23" customFormat="1" ht="30" customHeight="1">
      <c r="A61" s="27" t="s">
        <v>643</v>
      </c>
      <c r="B61" s="26"/>
      <c r="C61" s="27"/>
      <c r="D61" s="27"/>
      <c r="E61" s="72"/>
      <c r="F61" s="72"/>
      <c r="G61" s="72"/>
      <c r="H61" s="72"/>
      <c r="I61" s="28">
        <v>4.68</v>
      </c>
      <c r="J61" s="28">
        <v>4.68</v>
      </c>
      <c r="K61" s="28">
        <v>4.68</v>
      </c>
      <c r="L61" s="28" t="s">
        <v>545</v>
      </c>
      <c r="M61" s="28" t="s">
        <v>545</v>
      </c>
      <c r="N61" s="28" t="s">
        <v>545</v>
      </c>
      <c r="O61" s="28" t="s">
        <v>545</v>
      </c>
      <c r="P61" s="28" t="s">
        <v>545</v>
      </c>
      <c r="Q61" s="28" t="s">
        <v>545</v>
      </c>
      <c r="R61" s="28" t="s">
        <v>545</v>
      </c>
      <c r="S61" s="28" t="s">
        <v>545</v>
      </c>
      <c r="T61" s="28" t="s">
        <v>545</v>
      </c>
      <c r="U61" s="28" t="s">
        <v>545</v>
      </c>
      <c r="V61" s="28" t="s">
        <v>545</v>
      </c>
      <c r="W61" s="28" t="s">
        <v>545</v>
      </c>
      <c r="X61" s="28" t="s">
        <v>545</v>
      </c>
      <c r="Y61" s="28" t="s">
        <v>545</v>
      </c>
    </row>
    <row r="62" spans="1:25" s="23" customFormat="1" ht="30" customHeight="1">
      <c r="A62" s="27" t="s">
        <v>644</v>
      </c>
      <c r="B62" s="26" t="s">
        <v>598</v>
      </c>
      <c r="C62" s="27" t="s">
        <v>551</v>
      </c>
      <c r="D62" s="27" t="s">
        <v>609</v>
      </c>
      <c r="E62" s="27" t="s">
        <v>580</v>
      </c>
      <c r="F62" s="27" t="s">
        <v>581</v>
      </c>
      <c r="G62" s="24" t="s">
        <v>573</v>
      </c>
      <c r="H62" s="24" t="s">
        <v>574</v>
      </c>
      <c r="I62" s="28">
        <v>4.68</v>
      </c>
      <c r="J62" s="28">
        <v>4.68</v>
      </c>
      <c r="K62" s="28">
        <v>4.68</v>
      </c>
      <c r="L62" s="28" t="s">
        <v>545</v>
      </c>
      <c r="M62" s="28" t="s">
        <v>545</v>
      </c>
      <c r="N62" s="28" t="s">
        <v>545</v>
      </c>
      <c r="O62" s="28" t="s">
        <v>545</v>
      </c>
      <c r="P62" s="28" t="s">
        <v>545</v>
      </c>
      <c r="Q62" s="28" t="s">
        <v>545</v>
      </c>
      <c r="R62" s="28" t="s">
        <v>545</v>
      </c>
      <c r="S62" s="28" t="s">
        <v>545</v>
      </c>
      <c r="T62" s="28" t="s">
        <v>545</v>
      </c>
      <c r="U62" s="28" t="s">
        <v>545</v>
      </c>
      <c r="V62" s="28" t="s">
        <v>545</v>
      </c>
      <c r="W62" s="28" t="s">
        <v>545</v>
      </c>
      <c r="X62" s="28" t="s">
        <v>545</v>
      </c>
      <c r="Y62" s="28" t="s">
        <v>545</v>
      </c>
    </row>
    <row r="63" spans="1:25" s="23" customFormat="1" ht="30" customHeight="1">
      <c r="A63" s="27" t="s">
        <v>645</v>
      </c>
      <c r="B63" s="26"/>
      <c r="C63" s="27"/>
      <c r="D63" s="27"/>
      <c r="E63" s="72"/>
      <c r="F63" s="72"/>
      <c r="G63" s="72"/>
      <c r="H63" s="72"/>
      <c r="I63" s="28">
        <v>10</v>
      </c>
      <c r="J63" s="28">
        <v>10</v>
      </c>
      <c r="K63" s="28">
        <v>10</v>
      </c>
      <c r="L63" s="28" t="s">
        <v>545</v>
      </c>
      <c r="M63" s="28" t="s">
        <v>545</v>
      </c>
      <c r="N63" s="28" t="s">
        <v>545</v>
      </c>
      <c r="O63" s="28" t="s">
        <v>545</v>
      </c>
      <c r="P63" s="28" t="s">
        <v>545</v>
      </c>
      <c r="Q63" s="28" t="s">
        <v>545</v>
      </c>
      <c r="R63" s="28" t="s">
        <v>545</v>
      </c>
      <c r="S63" s="28" t="s">
        <v>545</v>
      </c>
      <c r="T63" s="28" t="s">
        <v>545</v>
      </c>
      <c r="U63" s="28" t="s">
        <v>545</v>
      </c>
      <c r="V63" s="28" t="s">
        <v>545</v>
      </c>
      <c r="W63" s="28" t="s">
        <v>545</v>
      </c>
      <c r="X63" s="28" t="s">
        <v>545</v>
      </c>
      <c r="Y63" s="28" t="s">
        <v>545</v>
      </c>
    </row>
    <row r="64" spans="1:25" s="23" customFormat="1" ht="30" customHeight="1">
      <c r="A64" s="27" t="s">
        <v>646</v>
      </c>
      <c r="B64" s="26" t="s">
        <v>647</v>
      </c>
      <c r="C64" s="27" t="s">
        <v>648</v>
      </c>
      <c r="D64" s="27" t="s">
        <v>649</v>
      </c>
      <c r="E64" s="27" t="s">
        <v>580</v>
      </c>
      <c r="F64" s="27" t="s">
        <v>581</v>
      </c>
      <c r="G64" s="24" t="s">
        <v>573</v>
      </c>
      <c r="H64" s="24" t="s">
        <v>574</v>
      </c>
      <c r="I64" s="28">
        <v>10</v>
      </c>
      <c r="J64" s="28">
        <v>10</v>
      </c>
      <c r="K64" s="28">
        <v>10</v>
      </c>
      <c r="L64" s="28" t="s">
        <v>545</v>
      </c>
      <c r="M64" s="28" t="s">
        <v>545</v>
      </c>
      <c r="N64" s="28" t="s">
        <v>545</v>
      </c>
      <c r="O64" s="28" t="s">
        <v>545</v>
      </c>
      <c r="P64" s="28" t="s">
        <v>545</v>
      </c>
      <c r="Q64" s="28" t="s">
        <v>545</v>
      </c>
      <c r="R64" s="28" t="s">
        <v>545</v>
      </c>
      <c r="S64" s="28" t="s">
        <v>545</v>
      </c>
      <c r="T64" s="28" t="s">
        <v>545</v>
      </c>
      <c r="U64" s="28" t="s">
        <v>545</v>
      </c>
      <c r="V64" s="28" t="s">
        <v>545</v>
      </c>
      <c r="W64" s="28" t="s">
        <v>545</v>
      </c>
      <c r="X64" s="28" t="s">
        <v>545</v>
      </c>
      <c r="Y64" s="28" t="s">
        <v>545</v>
      </c>
    </row>
    <row r="65" spans="1:25" s="23" customFormat="1" ht="30" customHeight="1">
      <c r="A65" s="27" t="s">
        <v>650</v>
      </c>
      <c r="B65" s="26"/>
      <c r="C65" s="27"/>
      <c r="D65" s="27"/>
      <c r="E65" s="72"/>
      <c r="F65" s="72"/>
      <c r="G65" s="72"/>
      <c r="H65" s="72"/>
      <c r="I65" s="28">
        <v>132.30000000000001</v>
      </c>
      <c r="J65" s="28">
        <v>132.30000000000001</v>
      </c>
      <c r="K65" s="28">
        <v>132.30000000000001</v>
      </c>
      <c r="L65" s="28" t="s">
        <v>545</v>
      </c>
      <c r="M65" s="28" t="s">
        <v>545</v>
      </c>
      <c r="N65" s="28" t="s">
        <v>545</v>
      </c>
      <c r="O65" s="28" t="s">
        <v>545</v>
      </c>
      <c r="P65" s="28" t="s">
        <v>545</v>
      </c>
      <c r="Q65" s="28" t="s">
        <v>545</v>
      </c>
      <c r="R65" s="28" t="s">
        <v>545</v>
      </c>
      <c r="S65" s="28" t="s">
        <v>545</v>
      </c>
      <c r="T65" s="28" t="s">
        <v>545</v>
      </c>
      <c r="U65" s="28" t="s">
        <v>545</v>
      </c>
      <c r="V65" s="28" t="s">
        <v>545</v>
      </c>
      <c r="W65" s="28" t="s">
        <v>545</v>
      </c>
      <c r="X65" s="28" t="s">
        <v>545</v>
      </c>
      <c r="Y65" s="28" t="s">
        <v>545</v>
      </c>
    </row>
    <row r="66" spans="1:25" s="23" customFormat="1" ht="30" customHeight="1">
      <c r="A66" s="27" t="s">
        <v>651</v>
      </c>
      <c r="B66" s="26" t="s">
        <v>652</v>
      </c>
      <c r="C66" s="27" t="s">
        <v>553</v>
      </c>
      <c r="D66" s="27" t="s">
        <v>653</v>
      </c>
      <c r="E66" s="27" t="s">
        <v>599</v>
      </c>
      <c r="F66" s="27" t="s">
        <v>654</v>
      </c>
      <c r="G66" s="24" t="s">
        <v>573</v>
      </c>
      <c r="H66" s="24" t="s">
        <v>574</v>
      </c>
      <c r="I66" s="28">
        <v>132.30000000000001</v>
      </c>
      <c r="J66" s="28">
        <v>132.30000000000001</v>
      </c>
      <c r="K66" s="28">
        <v>132.30000000000001</v>
      </c>
      <c r="L66" s="28" t="s">
        <v>545</v>
      </c>
      <c r="M66" s="28" t="s">
        <v>545</v>
      </c>
      <c r="N66" s="28" t="s">
        <v>545</v>
      </c>
      <c r="O66" s="28" t="s">
        <v>545</v>
      </c>
      <c r="P66" s="28" t="s">
        <v>545</v>
      </c>
      <c r="Q66" s="28" t="s">
        <v>545</v>
      </c>
      <c r="R66" s="28" t="s">
        <v>545</v>
      </c>
      <c r="S66" s="28" t="s">
        <v>545</v>
      </c>
      <c r="T66" s="28" t="s">
        <v>545</v>
      </c>
      <c r="U66" s="28" t="s">
        <v>545</v>
      </c>
      <c r="V66" s="28" t="s">
        <v>545</v>
      </c>
      <c r="W66" s="28" t="s">
        <v>545</v>
      </c>
      <c r="X66" s="28" t="s">
        <v>545</v>
      </c>
      <c r="Y66" s="28" t="s">
        <v>545</v>
      </c>
    </row>
    <row r="67" spans="1:25" s="23" customFormat="1" ht="30" customHeight="1">
      <c r="A67" s="27" t="s">
        <v>655</v>
      </c>
      <c r="B67" s="26"/>
      <c r="C67" s="27"/>
      <c r="D67" s="27"/>
      <c r="E67" s="72"/>
      <c r="F67" s="72"/>
      <c r="G67" s="72"/>
      <c r="H67" s="72"/>
      <c r="I67" s="28">
        <v>620</v>
      </c>
      <c r="J67" s="28">
        <v>620</v>
      </c>
      <c r="K67" s="28">
        <v>620</v>
      </c>
      <c r="L67" s="28" t="s">
        <v>545</v>
      </c>
      <c r="M67" s="28" t="s">
        <v>545</v>
      </c>
      <c r="N67" s="28" t="s">
        <v>545</v>
      </c>
      <c r="O67" s="28" t="s">
        <v>545</v>
      </c>
      <c r="P67" s="28" t="s">
        <v>545</v>
      </c>
      <c r="Q67" s="28" t="s">
        <v>545</v>
      </c>
      <c r="R67" s="28" t="s">
        <v>545</v>
      </c>
      <c r="S67" s="28" t="s">
        <v>545</v>
      </c>
      <c r="T67" s="28" t="s">
        <v>545</v>
      </c>
      <c r="U67" s="28" t="s">
        <v>545</v>
      </c>
      <c r="V67" s="28" t="s">
        <v>545</v>
      </c>
      <c r="W67" s="28" t="s">
        <v>545</v>
      </c>
      <c r="X67" s="28" t="s">
        <v>545</v>
      </c>
      <c r="Y67" s="28" t="s">
        <v>545</v>
      </c>
    </row>
    <row r="68" spans="1:25" s="23" customFormat="1" ht="30" customHeight="1">
      <c r="A68" s="27" t="s">
        <v>656</v>
      </c>
      <c r="B68" s="26" t="s">
        <v>657</v>
      </c>
      <c r="C68" s="27" t="s">
        <v>554</v>
      </c>
      <c r="D68" s="27" t="s">
        <v>653</v>
      </c>
      <c r="E68" s="27" t="s">
        <v>658</v>
      </c>
      <c r="F68" s="27" t="s">
        <v>659</v>
      </c>
      <c r="G68" s="24" t="s">
        <v>573</v>
      </c>
      <c r="H68" s="24" t="s">
        <v>574</v>
      </c>
      <c r="I68" s="28">
        <v>620</v>
      </c>
      <c r="J68" s="28">
        <v>620</v>
      </c>
      <c r="K68" s="28">
        <v>620</v>
      </c>
      <c r="L68" s="28" t="s">
        <v>545</v>
      </c>
      <c r="M68" s="28" t="s">
        <v>545</v>
      </c>
      <c r="N68" s="28" t="s">
        <v>545</v>
      </c>
      <c r="O68" s="28" t="s">
        <v>545</v>
      </c>
      <c r="P68" s="28" t="s">
        <v>545</v>
      </c>
      <c r="Q68" s="28" t="s">
        <v>545</v>
      </c>
      <c r="R68" s="28" t="s">
        <v>545</v>
      </c>
      <c r="S68" s="28" t="s">
        <v>545</v>
      </c>
      <c r="T68" s="28" t="s">
        <v>545</v>
      </c>
      <c r="U68" s="28" t="s">
        <v>545</v>
      </c>
      <c r="V68" s="28" t="s">
        <v>545</v>
      </c>
      <c r="W68" s="28" t="s">
        <v>545</v>
      </c>
      <c r="X68" s="28" t="s">
        <v>545</v>
      </c>
      <c r="Y68" s="28" t="s">
        <v>545</v>
      </c>
    </row>
    <row r="69" spans="1:25" s="23" customFormat="1" ht="30" customHeight="1">
      <c r="A69" s="27" t="s">
        <v>660</v>
      </c>
      <c r="B69" s="26"/>
      <c r="C69" s="27"/>
      <c r="D69" s="27"/>
      <c r="E69" s="72"/>
      <c r="F69" s="72"/>
      <c r="G69" s="72"/>
      <c r="H69" s="72"/>
      <c r="I69" s="28">
        <v>18</v>
      </c>
      <c r="J69" s="28">
        <v>18</v>
      </c>
      <c r="K69" s="28">
        <v>18</v>
      </c>
      <c r="L69" s="28" t="s">
        <v>545</v>
      </c>
      <c r="M69" s="28" t="s">
        <v>545</v>
      </c>
      <c r="N69" s="28" t="s">
        <v>545</v>
      </c>
      <c r="O69" s="28" t="s">
        <v>545</v>
      </c>
      <c r="P69" s="28" t="s">
        <v>545</v>
      </c>
      <c r="Q69" s="28" t="s">
        <v>545</v>
      </c>
      <c r="R69" s="28" t="s">
        <v>545</v>
      </c>
      <c r="S69" s="28" t="s">
        <v>545</v>
      </c>
      <c r="T69" s="28" t="s">
        <v>545</v>
      </c>
      <c r="U69" s="28" t="s">
        <v>545</v>
      </c>
      <c r="V69" s="28" t="s">
        <v>545</v>
      </c>
      <c r="W69" s="28" t="s">
        <v>545</v>
      </c>
      <c r="X69" s="28" t="s">
        <v>545</v>
      </c>
      <c r="Y69" s="28" t="s">
        <v>545</v>
      </c>
    </row>
    <row r="70" spans="1:25" s="23" customFormat="1" ht="30" customHeight="1">
      <c r="A70" s="27" t="s">
        <v>661</v>
      </c>
      <c r="B70" s="26" t="s">
        <v>614</v>
      </c>
      <c r="C70" s="27" t="s">
        <v>552</v>
      </c>
      <c r="D70" s="27" t="s">
        <v>653</v>
      </c>
      <c r="E70" s="27" t="s">
        <v>580</v>
      </c>
      <c r="F70" s="27" t="s">
        <v>615</v>
      </c>
      <c r="G70" s="24" t="s">
        <v>573</v>
      </c>
      <c r="H70" s="24" t="s">
        <v>574</v>
      </c>
      <c r="I70" s="28">
        <v>18</v>
      </c>
      <c r="J70" s="28">
        <v>18</v>
      </c>
      <c r="K70" s="28">
        <v>18</v>
      </c>
      <c r="L70" s="28" t="s">
        <v>545</v>
      </c>
      <c r="M70" s="28" t="s">
        <v>545</v>
      </c>
      <c r="N70" s="28" t="s">
        <v>545</v>
      </c>
      <c r="O70" s="28" t="s">
        <v>545</v>
      </c>
      <c r="P70" s="28" t="s">
        <v>545</v>
      </c>
      <c r="Q70" s="28" t="s">
        <v>545</v>
      </c>
      <c r="R70" s="28" t="s">
        <v>545</v>
      </c>
      <c r="S70" s="28" t="s">
        <v>545</v>
      </c>
      <c r="T70" s="28" t="s">
        <v>545</v>
      </c>
      <c r="U70" s="28" t="s">
        <v>545</v>
      </c>
      <c r="V70" s="28" t="s">
        <v>545</v>
      </c>
      <c r="W70" s="28" t="s">
        <v>545</v>
      </c>
      <c r="X70" s="28" t="s">
        <v>545</v>
      </c>
      <c r="Y70" s="28" t="s">
        <v>545</v>
      </c>
    </row>
    <row r="71" spans="1:25" s="23" customFormat="1" ht="30" customHeight="1">
      <c r="A71" s="27" t="s">
        <v>662</v>
      </c>
      <c r="B71" s="26"/>
      <c r="C71" s="27"/>
      <c r="D71" s="27"/>
      <c r="E71" s="72"/>
      <c r="F71" s="72"/>
      <c r="G71" s="72"/>
      <c r="H71" s="72"/>
      <c r="I71" s="28">
        <v>1</v>
      </c>
      <c r="J71" s="28">
        <v>1</v>
      </c>
      <c r="K71" s="28">
        <v>1</v>
      </c>
      <c r="L71" s="28" t="s">
        <v>545</v>
      </c>
      <c r="M71" s="28" t="s">
        <v>545</v>
      </c>
      <c r="N71" s="28" t="s">
        <v>545</v>
      </c>
      <c r="O71" s="28" t="s">
        <v>545</v>
      </c>
      <c r="P71" s="28" t="s">
        <v>545</v>
      </c>
      <c r="Q71" s="28" t="s">
        <v>545</v>
      </c>
      <c r="R71" s="28" t="s">
        <v>545</v>
      </c>
      <c r="S71" s="28" t="s">
        <v>545</v>
      </c>
      <c r="T71" s="28" t="s">
        <v>545</v>
      </c>
      <c r="U71" s="28" t="s">
        <v>545</v>
      </c>
      <c r="V71" s="28" t="s">
        <v>545</v>
      </c>
      <c r="W71" s="28" t="s">
        <v>545</v>
      </c>
      <c r="X71" s="28" t="s">
        <v>545</v>
      </c>
      <c r="Y71" s="28" t="s">
        <v>545</v>
      </c>
    </row>
    <row r="72" spans="1:25" s="23" customFormat="1" ht="30" customHeight="1">
      <c r="A72" s="27" t="s">
        <v>663</v>
      </c>
      <c r="B72" s="26" t="s">
        <v>664</v>
      </c>
      <c r="C72" s="27" t="s">
        <v>555</v>
      </c>
      <c r="D72" s="27" t="s">
        <v>665</v>
      </c>
      <c r="E72" s="27" t="s">
        <v>580</v>
      </c>
      <c r="F72" s="27" t="s">
        <v>581</v>
      </c>
      <c r="G72" s="24" t="s">
        <v>573</v>
      </c>
      <c r="H72" s="24" t="s">
        <v>574</v>
      </c>
      <c r="I72" s="28">
        <v>1</v>
      </c>
      <c r="J72" s="28">
        <v>1</v>
      </c>
      <c r="K72" s="28">
        <v>1</v>
      </c>
      <c r="L72" s="28" t="s">
        <v>545</v>
      </c>
      <c r="M72" s="28" t="s">
        <v>545</v>
      </c>
      <c r="N72" s="28" t="s">
        <v>545</v>
      </c>
      <c r="O72" s="28" t="s">
        <v>545</v>
      </c>
      <c r="P72" s="28" t="s">
        <v>545</v>
      </c>
      <c r="Q72" s="28" t="s">
        <v>545</v>
      </c>
      <c r="R72" s="28" t="s">
        <v>545</v>
      </c>
      <c r="S72" s="28" t="s">
        <v>545</v>
      </c>
      <c r="T72" s="28" t="s">
        <v>545</v>
      </c>
      <c r="U72" s="28" t="s">
        <v>545</v>
      </c>
      <c r="V72" s="28" t="s">
        <v>545</v>
      </c>
      <c r="W72" s="28" t="s">
        <v>545</v>
      </c>
      <c r="X72" s="28" t="s">
        <v>545</v>
      </c>
      <c r="Y72" s="28" t="s">
        <v>545</v>
      </c>
    </row>
    <row r="73" spans="1:25" s="23" customFormat="1" ht="30" customHeight="1">
      <c r="A73" s="27" t="s">
        <v>666</v>
      </c>
      <c r="B73" s="26"/>
      <c r="C73" s="27"/>
      <c r="D73" s="27"/>
      <c r="E73" s="72"/>
      <c r="F73" s="72"/>
      <c r="G73" s="72"/>
      <c r="H73" s="72"/>
      <c r="I73" s="28">
        <v>100</v>
      </c>
      <c r="J73" s="28">
        <v>100</v>
      </c>
      <c r="K73" s="28">
        <v>100</v>
      </c>
      <c r="L73" s="28" t="s">
        <v>545</v>
      </c>
      <c r="M73" s="28" t="s">
        <v>545</v>
      </c>
      <c r="N73" s="28" t="s">
        <v>545</v>
      </c>
      <c r="O73" s="28" t="s">
        <v>545</v>
      </c>
      <c r="P73" s="28" t="s">
        <v>545</v>
      </c>
      <c r="Q73" s="28" t="s">
        <v>545</v>
      </c>
      <c r="R73" s="28" t="s">
        <v>545</v>
      </c>
      <c r="S73" s="28" t="s">
        <v>545</v>
      </c>
      <c r="T73" s="28" t="s">
        <v>545</v>
      </c>
      <c r="U73" s="28" t="s">
        <v>545</v>
      </c>
      <c r="V73" s="28" t="s">
        <v>545</v>
      </c>
      <c r="W73" s="28" t="s">
        <v>545</v>
      </c>
      <c r="X73" s="28" t="s">
        <v>545</v>
      </c>
      <c r="Y73" s="28" t="s">
        <v>545</v>
      </c>
    </row>
    <row r="74" spans="1:25" s="23" customFormat="1" ht="30" customHeight="1">
      <c r="A74" s="27" t="s">
        <v>667</v>
      </c>
      <c r="B74" s="26" t="s">
        <v>582</v>
      </c>
      <c r="C74" s="27" t="s">
        <v>550</v>
      </c>
      <c r="D74" s="27" t="s">
        <v>586</v>
      </c>
      <c r="E74" s="27" t="s">
        <v>580</v>
      </c>
      <c r="F74" s="27" t="s">
        <v>581</v>
      </c>
      <c r="G74" s="24" t="s">
        <v>573</v>
      </c>
      <c r="H74" s="24" t="s">
        <v>574</v>
      </c>
      <c r="I74" s="28">
        <v>100</v>
      </c>
      <c r="J74" s="28">
        <v>100</v>
      </c>
      <c r="K74" s="28">
        <v>100</v>
      </c>
      <c r="L74" s="28" t="s">
        <v>545</v>
      </c>
      <c r="M74" s="28" t="s">
        <v>545</v>
      </c>
      <c r="N74" s="28" t="s">
        <v>545</v>
      </c>
      <c r="O74" s="28" t="s">
        <v>545</v>
      </c>
      <c r="P74" s="28" t="s">
        <v>545</v>
      </c>
      <c r="Q74" s="28" t="s">
        <v>545</v>
      </c>
      <c r="R74" s="28" t="s">
        <v>545</v>
      </c>
      <c r="S74" s="28" t="s">
        <v>545</v>
      </c>
      <c r="T74" s="28" t="s">
        <v>545</v>
      </c>
      <c r="U74" s="28" t="s">
        <v>545</v>
      </c>
      <c r="V74" s="28" t="s">
        <v>545</v>
      </c>
      <c r="W74" s="28" t="s">
        <v>545</v>
      </c>
      <c r="X74" s="28" t="s">
        <v>545</v>
      </c>
      <c r="Y74" s="28" t="s">
        <v>545</v>
      </c>
    </row>
    <row r="75" spans="1:25" s="23" customFormat="1" ht="30" customHeight="1">
      <c r="A75" s="27" t="s">
        <v>668</v>
      </c>
      <c r="B75" s="26"/>
      <c r="C75" s="27"/>
      <c r="D75" s="27"/>
      <c r="E75" s="72"/>
      <c r="F75" s="72"/>
      <c r="G75" s="72"/>
      <c r="H75" s="72"/>
      <c r="I75" s="28">
        <v>8.64</v>
      </c>
      <c r="J75" s="28">
        <v>8.64</v>
      </c>
      <c r="K75" s="28">
        <v>8.64</v>
      </c>
      <c r="L75" s="28" t="s">
        <v>545</v>
      </c>
      <c r="M75" s="28" t="s">
        <v>545</v>
      </c>
      <c r="N75" s="28" t="s">
        <v>545</v>
      </c>
      <c r="O75" s="28" t="s">
        <v>545</v>
      </c>
      <c r="P75" s="28" t="s">
        <v>545</v>
      </c>
      <c r="Q75" s="28" t="s">
        <v>545</v>
      </c>
      <c r="R75" s="28" t="s">
        <v>545</v>
      </c>
      <c r="S75" s="28" t="s">
        <v>545</v>
      </c>
      <c r="T75" s="28" t="s">
        <v>545</v>
      </c>
      <c r="U75" s="28" t="s">
        <v>545</v>
      </c>
      <c r="V75" s="28" t="s">
        <v>545</v>
      </c>
      <c r="W75" s="28" t="s">
        <v>545</v>
      </c>
      <c r="X75" s="28" t="s">
        <v>545</v>
      </c>
      <c r="Y75" s="28" t="s">
        <v>545</v>
      </c>
    </row>
    <row r="76" spans="1:25" s="23" customFormat="1" ht="30" customHeight="1">
      <c r="A76" s="27" t="s">
        <v>669</v>
      </c>
      <c r="B76" s="26" t="s">
        <v>577</v>
      </c>
      <c r="C76" s="27" t="s">
        <v>578</v>
      </c>
      <c r="D76" s="27" t="s">
        <v>609</v>
      </c>
      <c r="E76" s="27" t="s">
        <v>580</v>
      </c>
      <c r="F76" s="27" t="s">
        <v>581</v>
      </c>
      <c r="G76" s="24" t="s">
        <v>573</v>
      </c>
      <c r="H76" s="24" t="s">
        <v>574</v>
      </c>
      <c r="I76" s="28">
        <v>8.64</v>
      </c>
      <c r="J76" s="28">
        <v>8.64</v>
      </c>
      <c r="K76" s="28">
        <v>8.64</v>
      </c>
      <c r="L76" s="28" t="s">
        <v>545</v>
      </c>
      <c r="M76" s="28" t="s">
        <v>545</v>
      </c>
      <c r="N76" s="28" t="s">
        <v>545</v>
      </c>
      <c r="O76" s="28" t="s">
        <v>545</v>
      </c>
      <c r="P76" s="28" t="s">
        <v>545</v>
      </c>
      <c r="Q76" s="28" t="s">
        <v>545</v>
      </c>
      <c r="R76" s="28" t="s">
        <v>545</v>
      </c>
      <c r="S76" s="28" t="s">
        <v>545</v>
      </c>
      <c r="T76" s="28" t="s">
        <v>545</v>
      </c>
      <c r="U76" s="28" t="s">
        <v>545</v>
      </c>
      <c r="V76" s="28" t="s">
        <v>545</v>
      </c>
      <c r="W76" s="28" t="s">
        <v>545</v>
      </c>
      <c r="X76" s="28" t="s">
        <v>545</v>
      </c>
      <c r="Y76" s="28" t="s">
        <v>545</v>
      </c>
    </row>
    <row r="77" spans="1:25" s="23" customFormat="1" ht="30" customHeight="1">
      <c r="A77" s="27" t="s">
        <v>670</v>
      </c>
      <c r="B77" s="26"/>
      <c r="C77" s="27"/>
      <c r="D77" s="27"/>
      <c r="E77" s="72"/>
      <c r="F77" s="72"/>
      <c r="G77" s="72"/>
      <c r="H77" s="72"/>
      <c r="I77" s="28">
        <v>8.89</v>
      </c>
      <c r="J77" s="28">
        <v>8.89</v>
      </c>
      <c r="K77" s="28">
        <v>8.89</v>
      </c>
      <c r="L77" s="28" t="s">
        <v>545</v>
      </c>
      <c r="M77" s="28" t="s">
        <v>545</v>
      </c>
      <c r="N77" s="28" t="s">
        <v>545</v>
      </c>
      <c r="O77" s="28" t="s">
        <v>545</v>
      </c>
      <c r="P77" s="28" t="s">
        <v>545</v>
      </c>
      <c r="Q77" s="28" t="s">
        <v>545</v>
      </c>
      <c r="R77" s="28" t="s">
        <v>545</v>
      </c>
      <c r="S77" s="28" t="s">
        <v>545</v>
      </c>
      <c r="T77" s="28" t="s">
        <v>545</v>
      </c>
      <c r="U77" s="28" t="s">
        <v>545</v>
      </c>
      <c r="V77" s="28" t="s">
        <v>545</v>
      </c>
      <c r="W77" s="28" t="s">
        <v>545</v>
      </c>
      <c r="X77" s="28" t="s">
        <v>545</v>
      </c>
      <c r="Y77" s="28" t="s">
        <v>545</v>
      </c>
    </row>
    <row r="78" spans="1:25" s="23" customFormat="1" ht="30" customHeight="1">
      <c r="A78" s="27" t="s">
        <v>671</v>
      </c>
      <c r="B78" s="26" t="s">
        <v>577</v>
      </c>
      <c r="C78" s="27" t="s">
        <v>578</v>
      </c>
      <c r="D78" s="27" t="s">
        <v>609</v>
      </c>
      <c r="E78" s="27" t="s">
        <v>580</v>
      </c>
      <c r="F78" s="27" t="s">
        <v>581</v>
      </c>
      <c r="G78" s="24" t="s">
        <v>573</v>
      </c>
      <c r="H78" s="24" t="s">
        <v>574</v>
      </c>
      <c r="I78" s="28">
        <v>8.89</v>
      </c>
      <c r="J78" s="28">
        <v>8.89</v>
      </c>
      <c r="K78" s="28">
        <v>8.89</v>
      </c>
      <c r="L78" s="28" t="s">
        <v>545</v>
      </c>
      <c r="M78" s="28" t="s">
        <v>545</v>
      </c>
      <c r="N78" s="28" t="s">
        <v>545</v>
      </c>
      <c r="O78" s="28" t="s">
        <v>545</v>
      </c>
      <c r="P78" s="28" t="s">
        <v>545</v>
      </c>
      <c r="Q78" s="28" t="s">
        <v>545</v>
      </c>
      <c r="R78" s="28" t="s">
        <v>545</v>
      </c>
      <c r="S78" s="28" t="s">
        <v>545</v>
      </c>
      <c r="T78" s="28" t="s">
        <v>545</v>
      </c>
      <c r="U78" s="28" t="s">
        <v>545</v>
      </c>
      <c r="V78" s="28" t="s">
        <v>545</v>
      </c>
      <c r="W78" s="28" t="s">
        <v>545</v>
      </c>
      <c r="X78" s="28" t="s">
        <v>545</v>
      </c>
      <c r="Y78" s="28" t="s">
        <v>545</v>
      </c>
    </row>
    <row r="79" spans="1:25" s="23" customFormat="1" ht="30" customHeight="1">
      <c r="A79" s="27" t="s">
        <v>672</v>
      </c>
      <c r="B79" s="26"/>
      <c r="C79" s="27"/>
      <c r="D79" s="27"/>
      <c r="E79" s="72"/>
      <c r="F79" s="72"/>
      <c r="G79" s="72"/>
      <c r="H79" s="72"/>
      <c r="I79" s="28">
        <v>7</v>
      </c>
      <c r="J79" s="28">
        <v>7</v>
      </c>
      <c r="K79" s="28">
        <v>7</v>
      </c>
      <c r="L79" s="28" t="s">
        <v>545</v>
      </c>
      <c r="M79" s="28" t="s">
        <v>545</v>
      </c>
      <c r="N79" s="28" t="s">
        <v>545</v>
      </c>
      <c r="O79" s="28" t="s">
        <v>545</v>
      </c>
      <c r="P79" s="28" t="s">
        <v>545</v>
      </c>
      <c r="Q79" s="28" t="s">
        <v>545</v>
      </c>
      <c r="R79" s="28" t="s">
        <v>545</v>
      </c>
      <c r="S79" s="28" t="s">
        <v>545</v>
      </c>
      <c r="T79" s="28" t="s">
        <v>545</v>
      </c>
      <c r="U79" s="28" t="s">
        <v>545</v>
      </c>
      <c r="V79" s="28" t="s">
        <v>545</v>
      </c>
      <c r="W79" s="28" t="s">
        <v>545</v>
      </c>
      <c r="X79" s="28" t="s">
        <v>545</v>
      </c>
      <c r="Y79" s="28" t="s">
        <v>545</v>
      </c>
    </row>
    <row r="80" spans="1:25" s="23" customFormat="1" ht="30" customHeight="1">
      <c r="A80" s="27" t="s">
        <v>673</v>
      </c>
      <c r="B80" s="26" t="s">
        <v>603</v>
      </c>
      <c r="C80" s="27" t="s">
        <v>604</v>
      </c>
      <c r="D80" s="27" t="s">
        <v>609</v>
      </c>
      <c r="E80" s="27" t="s">
        <v>580</v>
      </c>
      <c r="F80" s="27" t="s">
        <v>581</v>
      </c>
      <c r="G80" s="24" t="s">
        <v>573</v>
      </c>
      <c r="H80" s="24" t="s">
        <v>574</v>
      </c>
      <c r="I80" s="28">
        <v>7</v>
      </c>
      <c r="J80" s="28">
        <v>7</v>
      </c>
      <c r="K80" s="28">
        <v>7</v>
      </c>
      <c r="L80" s="28" t="s">
        <v>545</v>
      </c>
      <c r="M80" s="28" t="s">
        <v>545</v>
      </c>
      <c r="N80" s="28" t="s">
        <v>545</v>
      </c>
      <c r="O80" s="28" t="s">
        <v>545</v>
      </c>
      <c r="P80" s="28" t="s">
        <v>545</v>
      </c>
      <c r="Q80" s="28" t="s">
        <v>545</v>
      </c>
      <c r="R80" s="28" t="s">
        <v>545</v>
      </c>
      <c r="S80" s="28" t="s">
        <v>545</v>
      </c>
      <c r="T80" s="28" t="s">
        <v>545</v>
      </c>
      <c r="U80" s="28" t="s">
        <v>545</v>
      </c>
      <c r="V80" s="28" t="s">
        <v>545</v>
      </c>
      <c r="W80" s="28" t="s">
        <v>545</v>
      </c>
      <c r="X80" s="28" t="s">
        <v>545</v>
      </c>
      <c r="Y80" s="28" t="s">
        <v>545</v>
      </c>
    </row>
    <row r="81" spans="1:25" s="23" customFormat="1" ht="30" customHeight="1">
      <c r="A81" s="27" t="s">
        <v>674</v>
      </c>
      <c r="B81" s="26"/>
      <c r="C81" s="27"/>
      <c r="D81" s="27"/>
      <c r="E81" s="72"/>
      <c r="F81" s="72"/>
      <c r="G81" s="72"/>
      <c r="H81" s="72"/>
      <c r="I81" s="28">
        <v>5.25</v>
      </c>
      <c r="J81" s="28">
        <v>5.25</v>
      </c>
      <c r="K81" s="28">
        <v>5.25</v>
      </c>
      <c r="L81" s="28" t="s">
        <v>545</v>
      </c>
      <c r="M81" s="28" t="s">
        <v>545</v>
      </c>
      <c r="N81" s="28" t="s">
        <v>545</v>
      </c>
      <c r="O81" s="28" t="s">
        <v>545</v>
      </c>
      <c r="P81" s="28" t="s">
        <v>545</v>
      </c>
      <c r="Q81" s="28" t="s">
        <v>545</v>
      </c>
      <c r="R81" s="28" t="s">
        <v>545</v>
      </c>
      <c r="S81" s="28" t="s">
        <v>545</v>
      </c>
      <c r="T81" s="28" t="s">
        <v>545</v>
      </c>
      <c r="U81" s="28" t="s">
        <v>545</v>
      </c>
      <c r="V81" s="28" t="s">
        <v>545</v>
      </c>
      <c r="W81" s="28" t="s">
        <v>545</v>
      </c>
      <c r="X81" s="28" t="s">
        <v>545</v>
      </c>
      <c r="Y81" s="28" t="s">
        <v>545</v>
      </c>
    </row>
    <row r="82" spans="1:25" s="23" customFormat="1" ht="30" customHeight="1">
      <c r="A82" s="27" t="s">
        <v>675</v>
      </c>
      <c r="B82" s="26" t="s">
        <v>603</v>
      </c>
      <c r="C82" s="27" t="s">
        <v>604</v>
      </c>
      <c r="D82" s="27" t="s">
        <v>609</v>
      </c>
      <c r="E82" s="27" t="s">
        <v>580</v>
      </c>
      <c r="F82" s="27" t="s">
        <v>581</v>
      </c>
      <c r="G82" s="24" t="s">
        <v>573</v>
      </c>
      <c r="H82" s="24" t="s">
        <v>574</v>
      </c>
      <c r="I82" s="28">
        <v>5.25</v>
      </c>
      <c r="J82" s="28">
        <v>5.25</v>
      </c>
      <c r="K82" s="28">
        <v>5.25</v>
      </c>
      <c r="L82" s="28" t="s">
        <v>545</v>
      </c>
      <c r="M82" s="28" t="s">
        <v>545</v>
      </c>
      <c r="N82" s="28" t="s">
        <v>545</v>
      </c>
      <c r="O82" s="28" t="s">
        <v>545</v>
      </c>
      <c r="P82" s="28" t="s">
        <v>545</v>
      </c>
      <c r="Q82" s="28" t="s">
        <v>545</v>
      </c>
      <c r="R82" s="28" t="s">
        <v>545</v>
      </c>
      <c r="S82" s="28" t="s">
        <v>545</v>
      </c>
      <c r="T82" s="28" t="s">
        <v>545</v>
      </c>
      <c r="U82" s="28" t="s">
        <v>545</v>
      </c>
      <c r="V82" s="28" t="s">
        <v>545</v>
      </c>
      <c r="W82" s="28" t="s">
        <v>545</v>
      </c>
      <c r="X82" s="28" t="s">
        <v>545</v>
      </c>
      <c r="Y82" s="28" t="s">
        <v>545</v>
      </c>
    </row>
    <row r="83" spans="1:25" s="23" customFormat="1" ht="30" customHeight="1">
      <c r="A83" s="27" t="s">
        <v>676</v>
      </c>
      <c r="B83" s="26"/>
      <c r="C83" s="27"/>
      <c r="D83" s="27"/>
      <c r="E83" s="72"/>
      <c r="F83" s="72"/>
      <c r="G83" s="72"/>
      <c r="H83" s="72"/>
      <c r="I83" s="28">
        <v>12.5</v>
      </c>
      <c r="J83" s="28">
        <v>12.5</v>
      </c>
      <c r="K83" s="28">
        <v>12.5</v>
      </c>
      <c r="L83" s="28" t="s">
        <v>545</v>
      </c>
      <c r="M83" s="28" t="s">
        <v>545</v>
      </c>
      <c r="N83" s="28" t="s">
        <v>545</v>
      </c>
      <c r="O83" s="28" t="s">
        <v>545</v>
      </c>
      <c r="P83" s="28" t="s">
        <v>545</v>
      </c>
      <c r="Q83" s="28" t="s">
        <v>545</v>
      </c>
      <c r="R83" s="28" t="s">
        <v>545</v>
      </c>
      <c r="S83" s="28" t="s">
        <v>545</v>
      </c>
      <c r="T83" s="28" t="s">
        <v>545</v>
      </c>
      <c r="U83" s="28" t="s">
        <v>545</v>
      </c>
      <c r="V83" s="28" t="s">
        <v>545</v>
      </c>
      <c r="W83" s="28" t="s">
        <v>545</v>
      </c>
      <c r="X83" s="28" t="s">
        <v>545</v>
      </c>
      <c r="Y83" s="28" t="s">
        <v>545</v>
      </c>
    </row>
    <row r="84" spans="1:25" s="23" customFormat="1" ht="30" customHeight="1">
      <c r="A84" s="27" t="s">
        <v>677</v>
      </c>
      <c r="B84" s="26" t="s">
        <v>603</v>
      </c>
      <c r="C84" s="27" t="s">
        <v>604</v>
      </c>
      <c r="D84" s="27" t="s">
        <v>593</v>
      </c>
      <c r="E84" s="27" t="s">
        <v>580</v>
      </c>
      <c r="F84" s="27" t="s">
        <v>581</v>
      </c>
      <c r="G84" s="24" t="s">
        <v>573</v>
      </c>
      <c r="H84" s="24" t="s">
        <v>574</v>
      </c>
      <c r="I84" s="28">
        <v>12.5</v>
      </c>
      <c r="J84" s="28">
        <v>12.5</v>
      </c>
      <c r="K84" s="28">
        <v>12.5</v>
      </c>
      <c r="L84" s="28" t="s">
        <v>545</v>
      </c>
      <c r="M84" s="28" t="s">
        <v>545</v>
      </c>
      <c r="N84" s="28" t="s">
        <v>545</v>
      </c>
      <c r="O84" s="28" t="s">
        <v>545</v>
      </c>
      <c r="P84" s="28" t="s">
        <v>545</v>
      </c>
      <c r="Q84" s="28" t="s">
        <v>545</v>
      </c>
      <c r="R84" s="28" t="s">
        <v>545</v>
      </c>
      <c r="S84" s="28" t="s">
        <v>545</v>
      </c>
      <c r="T84" s="28" t="s">
        <v>545</v>
      </c>
      <c r="U84" s="28" t="s">
        <v>545</v>
      </c>
      <c r="V84" s="28" t="s">
        <v>545</v>
      </c>
      <c r="W84" s="28" t="s">
        <v>545</v>
      </c>
      <c r="X84" s="28" t="s">
        <v>545</v>
      </c>
      <c r="Y84" s="28" t="s">
        <v>545</v>
      </c>
    </row>
    <row r="85" spans="1:25" s="23" customFormat="1" ht="30" customHeight="1">
      <c r="A85" s="27" t="s">
        <v>678</v>
      </c>
      <c r="B85" s="26"/>
      <c r="C85" s="27"/>
      <c r="D85" s="27"/>
      <c r="E85" s="72"/>
      <c r="F85" s="72"/>
      <c r="G85" s="72"/>
      <c r="H85" s="72"/>
      <c r="I85" s="28">
        <v>58.2</v>
      </c>
      <c r="J85" s="28">
        <v>58.2</v>
      </c>
      <c r="K85" s="28">
        <v>58.2</v>
      </c>
      <c r="L85" s="28" t="s">
        <v>545</v>
      </c>
      <c r="M85" s="28" t="s">
        <v>545</v>
      </c>
      <c r="N85" s="28" t="s">
        <v>545</v>
      </c>
      <c r="O85" s="28" t="s">
        <v>545</v>
      </c>
      <c r="P85" s="28" t="s">
        <v>545</v>
      </c>
      <c r="Q85" s="28" t="s">
        <v>545</v>
      </c>
      <c r="R85" s="28" t="s">
        <v>545</v>
      </c>
      <c r="S85" s="28" t="s">
        <v>545</v>
      </c>
      <c r="T85" s="28" t="s">
        <v>545</v>
      </c>
      <c r="U85" s="28" t="s">
        <v>545</v>
      </c>
      <c r="V85" s="28" t="s">
        <v>545</v>
      </c>
      <c r="W85" s="28" t="s">
        <v>545</v>
      </c>
      <c r="X85" s="28" t="s">
        <v>545</v>
      </c>
      <c r="Y85" s="28" t="s">
        <v>545</v>
      </c>
    </row>
    <row r="86" spans="1:25" s="23" customFormat="1" ht="30" customHeight="1">
      <c r="A86" s="27" t="s">
        <v>679</v>
      </c>
      <c r="B86" s="26" t="s">
        <v>603</v>
      </c>
      <c r="C86" s="27" t="s">
        <v>604</v>
      </c>
      <c r="D86" s="27" t="s">
        <v>593</v>
      </c>
      <c r="E86" s="27" t="s">
        <v>580</v>
      </c>
      <c r="F86" s="27" t="s">
        <v>581</v>
      </c>
      <c r="G86" s="24" t="s">
        <v>573</v>
      </c>
      <c r="H86" s="24" t="s">
        <v>574</v>
      </c>
      <c r="I86" s="28">
        <v>2.68</v>
      </c>
      <c r="J86" s="28">
        <v>2.68</v>
      </c>
      <c r="K86" s="28">
        <v>2.68</v>
      </c>
      <c r="L86" s="28" t="s">
        <v>545</v>
      </c>
      <c r="M86" s="28" t="s">
        <v>545</v>
      </c>
      <c r="N86" s="28" t="s">
        <v>545</v>
      </c>
      <c r="O86" s="28" t="s">
        <v>545</v>
      </c>
      <c r="P86" s="28" t="s">
        <v>545</v>
      </c>
      <c r="Q86" s="28" t="s">
        <v>545</v>
      </c>
      <c r="R86" s="28" t="s">
        <v>545</v>
      </c>
      <c r="S86" s="28" t="s">
        <v>545</v>
      </c>
      <c r="T86" s="28" t="s">
        <v>545</v>
      </c>
      <c r="U86" s="28" t="s">
        <v>545</v>
      </c>
      <c r="V86" s="28" t="s">
        <v>545</v>
      </c>
      <c r="W86" s="28" t="s">
        <v>545</v>
      </c>
      <c r="X86" s="28" t="s">
        <v>545</v>
      </c>
      <c r="Y86" s="28" t="s">
        <v>545</v>
      </c>
    </row>
    <row r="87" spans="1:25" s="23" customFormat="1" ht="30" customHeight="1">
      <c r="A87" s="27" t="s">
        <v>679</v>
      </c>
      <c r="B87" s="26" t="s">
        <v>634</v>
      </c>
      <c r="C87" s="27" t="s">
        <v>635</v>
      </c>
      <c r="D87" s="27" t="s">
        <v>589</v>
      </c>
      <c r="E87" s="27" t="s">
        <v>599</v>
      </c>
      <c r="F87" s="27" t="s">
        <v>600</v>
      </c>
      <c r="G87" s="24" t="s">
        <v>573</v>
      </c>
      <c r="H87" s="24" t="s">
        <v>574</v>
      </c>
      <c r="I87" s="28">
        <v>55.52</v>
      </c>
      <c r="J87" s="28">
        <v>55.52</v>
      </c>
      <c r="K87" s="28">
        <v>55.52</v>
      </c>
      <c r="L87" s="28" t="s">
        <v>545</v>
      </c>
      <c r="M87" s="28" t="s">
        <v>545</v>
      </c>
      <c r="N87" s="28" t="s">
        <v>545</v>
      </c>
      <c r="O87" s="28" t="s">
        <v>545</v>
      </c>
      <c r="P87" s="28" t="s">
        <v>545</v>
      </c>
      <c r="Q87" s="28" t="s">
        <v>545</v>
      </c>
      <c r="R87" s="28" t="s">
        <v>545</v>
      </c>
      <c r="S87" s="28" t="s">
        <v>545</v>
      </c>
      <c r="T87" s="28" t="s">
        <v>545</v>
      </c>
      <c r="U87" s="28" t="s">
        <v>545</v>
      </c>
      <c r="V87" s="28" t="s">
        <v>545</v>
      </c>
      <c r="W87" s="28" t="s">
        <v>545</v>
      </c>
      <c r="X87" s="28" t="s">
        <v>545</v>
      </c>
      <c r="Y87" s="28" t="s">
        <v>545</v>
      </c>
    </row>
    <row r="88" spans="1:25" s="23" customFormat="1" ht="30" customHeight="1">
      <c r="A88" s="27" t="s">
        <v>680</v>
      </c>
      <c r="B88" s="26"/>
      <c r="C88" s="27"/>
      <c r="D88" s="27"/>
      <c r="E88" s="72"/>
      <c r="F88" s="72"/>
      <c r="G88" s="72"/>
      <c r="H88" s="72"/>
      <c r="I88" s="28">
        <v>10.32</v>
      </c>
      <c r="J88" s="28">
        <v>10.32</v>
      </c>
      <c r="K88" s="28">
        <v>10.32</v>
      </c>
      <c r="L88" s="28" t="s">
        <v>545</v>
      </c>
      <c r="M88" s="28" t="s">
        <v>545</v>
      </c>
      <c r="N88" s="28" t="s">
        <v>545</v>
      </c>
      <c r="O88" s="28" t="s">
        <v>545</v>
      </c>
      <c r="P88" s="28" t="s">
        <v>545</v>
      </c>
      <c r="Q88" s="28" t="s">
        <v>545</v>
      </c>
      <c r="R88" s="28" t="s">
        <v>545</v>
      </c>
      <c r="S88" s="28" t="s">
        <v>545</v>
      </c>
      <c r="T88" s="28" t="s">
        <v>545</v>
      </c>
      <c r="U88" s="28" t="s">
        <v>545</v>
      </c>
      <c r="V88" s="28" t="s">
        <v>545</v>
      </c>
      <c r="W88" s="28" t="s">
        <v>545</v>
      </c>
      <c r="X88" s="28" t="s">
        <v>545</v>
      </c>
      <c r="Y88" s="28" t="s">
        <v>545</v>
      </c>
    </row>
    <row r="89" spans="1:25" s="23" customFormat="1" ht="30" customHeight="1">
      <c r="A89" s="27" t="s">
        <v>681</v>
      </c>
      <c r="B89" s="26" t="s">
        <v>577</v>
      </c>
      <c r="C89" s="27" t="s">
        <v>578</v>
      </c>
      <c r="D89" s="27" t="s">
        <v>593</v>
      </c>
      <c r="E89" s="27" t="s">
        <v>580</v>
      </c>
      <c r="F89" s="27" t="s">
        <v>581</v>
      </c>
      <c r="G89" s="24" t="s">
        <v>573</v>
      </c>
      <c r="H89" s="24" t="s">
        <v>574</v>
      </c>
      <c r="I89" s="28">
        <v>5.32</v>
      </c>
      <c r="J89" s="28">
        <v>5.32</v>
      </c>
      <c r="K89" s="28">
        <v>5.32</v>
      </c>
      <c r="L89" s="28" t="s">
        <v>545</v>
      </c>
      <c r="M89" s="28" t="s">
        <v>545</v>
      </c>
      <c r="N89" s="28" t="s">
        <v>545</v>
      </c>
      <c r="O89" s="28" t="s">
        <v>545</v>
      </c>
      <c r="P89" s="28" t="s">
        <v>545</v>
      </c>
      <c r="Q89" s="28" t="s">
        <v>545</v>
      </c>
      <c r="R89" s="28" t="s">
        <v>545</v>
      </c>
      <c r="S89" s="28" t="s">
        <v>545</v>
      </c>
      <c r="T89" s="28" t="s">
        <v>545</v>
      </c>
      <c r="U89" s="28" t="s">
        <v>545</v>
      </c>
      <c r="V89" s="28" t="s">
        <v>545</v>
      </c>
      <c r="W89" s="28" t="s">
        <v>545</v>
      </c>
      <c r="X89" s="28" t="s">
        <v>545</v>
      </c>
      <c r="Y89" s="28" t="s">
        <v>545</v>
      </c>
    </row>
    <row r="90" spans="1:25" s="23" customFormat="1" ht="30" customHeight="1">
      <c r="A90" s="27" t="s">
        <v>681</v>
      </c>
      <c r="B90" s="26" t="s">
        <v>598</v>
      </c>
      <c r="C90" s="27" t="s">
        <v>551</v>
      </c>
      <c r="D90" s="27" t="s">
        <v>593</v>
      </c>
      <c r="E90" s="27" t="s">
        <v>580</v>
      </c>
      <c r="F90" s="27" t="s">
        <v>581</v>
      </c>
      <c r="G90" s="24" t="s">
        <v>573</v>
      </c>
      <c r="H90" s="24" t="s">
        <v>574</v>
      </c>
      <c r="I90" s="28">
        <v>5</v>
      </c>
      <c r="J90" s="28">
        <v>5</v>
      </c>
      <c r="K90" s="28">
        <v>5</v>
      </c>
      <c r="L90" s="28" t="s">
        <v>545</v>
      </c>
      <c r="M90" s="28" t="s">
        <v>545</v>
      </c>
      <c r="N90" s="28" t="s">
        <v>545</v>
      </c>
      <c r="O90" s="28" t="s">
        <v>545</v>
      </c>
      <c r="P90" s="28" t="s">
        <v>545</v>
      </c>
      <c r="Q90" s="28" t="s">
        <v>545</v>
      </c>
      <c r="R90" s="28" t="s">
        <v>545</v>
      </c>
      <c r="S90" s="28" t="s">
        <v>545</v>
      </c>
      <c r="T90" s="28" t="s">
        <v>545</v>
      </c>
      <c r="U90" s="28" t="s">
        <v>545</v>
      </c>
      <c r="V90" s="28" t="s">
        <v>545</v>
      </c>
      <c r="W90" s="28" t="s">
        <v>545</v>
      </c>
      <c r="X90" s="28" t="s">
        <v>545</v>
      </c>
      <c r="Y90" s="28" t="s">
        <v>545</v>
      </c>
    </row>
    <row r="91" spans="1:25" s="23" customFormat="1" ht="30" customHeight="1">
      <c r="A91" s="27" t="s">
        <v>682</v>
      </c>
      <c r="B91" s="26"/>
      <c r="C91" s="27"/>
      <c r="D91" s="27"/>
      <c r="E91" s="72"/>
      <c r="F91" s="72"/>
      <c r="G91" s="72"/>
      <c r="H91" s="72"/>
      <c r="I91" s="28">
        <v>9</v>
      </c>
      <c r="J91" s="28">
        <v>9</v>
      </c>
      <c r="K91" s="28">
        <v>9</v>
      </c>
      <c r="L91" s="28" t="s">
        <v>545</v>
      </c>
      <c r="M91" s="28" t="s">
        <v>545</v>
      </c>
      <c r="N91" s="28" t="s">
        <v>545</v>
      </c>
      <c r="O91" s="28" t="s">
        <v>545</v>
      </c>
      <c r="P91" s="28" t="s">
        <v>545</v>
      </c>
      <c r="Q91" s="28" t="s">
        <v>545</v>
      </c>
      <c r="R91" s="28" t="s">
        <v>545</v>
      </c>
      <c r="S91" s="28" t="s">
        <v>545</v>
      </c>
      <c r="T91" s="28" t="s">
        <v>545</v>
      </c>
      <c r="U91" s="28" t="s">
        <v>545</v>
      </c>
      <c r="V91" s="28" t="s">
        <v>545</v>
      </c>
      <c r="W91" s="28" t="s">
        <v>545</v>
      </c>
      <c r="X91" s="28" t="s">
        <v>545</v>
      </c>
      <c r="Y91" s="28" t="s">
        <v>545</v>
      </c>
    </row>
    <row r="92" spans="1:25" s="23" customFormat="1" ht="30" customHeight="1">
      <c r="A92" s="27" t="s">
        <v>683</v>
      </c>
      <c r="B92" s="26" t="s">
        <v>598</v>
      </c>
      <c r="C92" s="27" t="s">
        <v>551</v>
      </c>
      <c r="D92" s="27" t="s">
        <v>609</v>
      </c>
      <c r="E92" s="27" t="s">
        <v>580</v>
      </c>
      <c r="F92" s="27" t="s">
        <v>581</v>
      </c>
      <c r="G92" s="24" t="s">
        <v>573</v>
      </c>
      <c r="H92" s="24" t="s">
        <v>574</v>
      </c>
      <c r="I92" s="28">
        <v>9</v>
      </c>
      <c r="J92" s="28">
        <v>9</v>
      </c>
      <c r="K92" s="28">
        <v>9</v>
      </c>
      <c r="L92" s="28" t="s">
        <v>545</v>
      </c>
      <c r="M92" s="28" t="s">
        <v>545</v>
      </c>
      <c r="N92" s="28" t="s">
        <v>545</v>
      </c>
      <c r="O92" s="28" t="s">
        <v>545</v>
      </c>
      <c r="P92" s="28" t="s">
        <v>545</v>
      </c>
      <c r="Q92" s="28" t="s">
        <v>545</v>
      </c>
      <c r="R92" s="28" t="s">
        <v>545</v>
      </c>
      <c r="S92" s="28" t="s">
        <v>545</v>
      </c>
      <c r="T92" s="28" t="s">
        <v>545</v>
      </c>
      <c r="U92" s="28" t="s">
        <v>545</v>
      </c>
      <c r="V92" s="28" t="s">
        <v>545</v>
      </c>
      <c r="W92" s="28" t="s">
        <v>545</v>
      </c>
      <c r="X92" s="28" t="s">
        <v>545</v>
      </c>
      <c r="Y92" s="28" t="s">
        <v>545</v>
      </c>
    </row>
    <row r="93" spans="1:25" s="23" customFormat="1" ht="30" customHeight="1">
      <c r="A93" s="27" t="s">
        <v>684</v>
      </c>
      <c r="B93" s="26"/>
      <c r="C93" s="27"/>
      <c r="D93" s="27"/>
      <c r="E93" s="72"/>
      <c r="F93" s="72"/>
      <c r="G93" s="72"/>
      <c r="H93" s="72"/>
      <c r="I93" s="28">
        <v>30</v>
      </c>
      <c r="J93" s="28">
        <v>30</v>
      </c>
      <c r="K93" s="28">
        <v>30</v>
      </c>
      <c r="L93" s="28" t="s">
        <v>545</v>
      </c>
      <c r="M93" s="28" t="s">
        <v>545</v>
      </c>
      <c r="N93" s="28" t="s">
        <v>545</v>
      </c>
      <c r="O93" s="28" t="s">
        <v>545</v>
      </c>
      <c r="P93" s="28" t="s">
        <v>545</v>
      </c>
      <c r="Q93" s="28" t="s">
        <v>545</v>
      </c>
      <c r="R93" s="28" t="s">
        <v>545</v>
      </c>
      <c r="S93" s="28" t="s">
        <v>545</v>
      </c>
      <c r="T93" s="28" t="s">
        <v>545</v>
      </c>
      <c r="U93" s="28" t="s">
        <v>545</v>
      </c>
      <c r="V93" s="28" t="s">
        <v>545</v>
      </c>
      <c r="W93" s="28" t="s">
        <v>545</v>
      </c>
      <c r="X93" s="28" t="s">
        <v>545</v>
      </c>
      <c r="Y93" s="28" t="s">
        <v>545</v>
      </c>
    </row>
    <row r="94" spans="1:25" s="23" customFormat="1" ht="30" customHeight="1">
      <c r="A94" s="27" t="s">
        <v>685</v>
      </c>
      <c r="B94" s="26" t="s">
        <v>603</v>
      </c>
      <c r="C94" s="27" t="s">
        <v>604</v>
      </c>
      <c r="D94" s="27" t="s">
        <v>609</v>
      </c>
      <c r="E94" s="27" t="s">
        <v>580</v>
      </c>
      <c r="F94" s="27" t="s">
        <v>581</v>
      </c>
      <c r="G94" s="24" t="s">
        <v>573</v>
      </c>
      <c r="H94" s="24" t="s">
        <v>574</v>
      </c>
      <c r="I94" s="28">
        <v>30</v>
      </c>
      <c r="J94" s="28">
        <v>30</v>
      </c>
      <c r="K94" s="28">
        <v>30</v>
      </c>
      <c r="L94" s="28" t="s">
        <v>545</v>
      </c>
      <c r="M94" s="28" t="s">
        <v>545</v>
      </c>
      <c r="N94" s="28" t="s">
        <v>545</v>
      </c>
      <c r="O94" s="28" t="s">
        <v>545</v>
      </c>
      <c r="P94" s="28" t="s">
        <v>545</v>
      </c>
      <c r="Q94" s="28" t="s">
        <v>545</v>
      </c>
      <c r="R94" s="28" t="s">
        <v>545</v>
      </c>
      <c r="S94" s="28" t="s">
        <v>545</v>
      </c>
      <c r="T94" s="28" t="s">
        <v>545</v>
      </c>
      <c r="U94" s="28" t="s">
        <v>545</v>
      </c>
      <c r="V94" s="28" t="s">
        <v>545</v>
      </c>
      <c r="W94" s="28" t="s">
        <v>545</v>
      </c>
      <c r="X94" s="28" t="s">
        <v>545</v>
      </c>
      <c r="Y94" s="28" t="s">
        <v>545</v>
      </c>
    </row>
    <row r="95" spans="1:25" s="23" customFormat="1" ht="30" customHeight="1">
      <c r="A95" s="27" t="s">
        <v>686</v>
      </c>
      <c r="B95" s="26"/>
      <c r="C95" s="27"/>
      <c r="D95" s="27"/>
      <c r="E95" s="72"/>
      <c r="F95" s="72"/>
      <c r="G95" s="72"/>
      <c r="H95" s="72"/>
      <c r="I95" s="28">
        <v>3.9</v>
      </c>
      <c r="J95" s="28" t="s">
        <v>545</v>
      </c>
      <c r="K95" s="28" t="s">
        <v>545</v>
      </c>
      <c r="L95" s="28" t="s">
        <v>545</v>
      </c>
      <c r="M95" s="28" t="s">
        <v>545</v>
      </c>
      <c r="N95" s="28" t="s">
        <v>545</v>
      </c>
      <c r="O95" s="28" t="s">
        <v>545</v>
      </c>
      <c r="P95" s="28" t="s">
        <v>545</v>
      </c>
      <c r="Q95" s="28" t="s">
        <v>545</v>
      </c>
      <c r="R95" s="28" t="s">
        <v>545</v>
      </c>
      <c r="S95" s="28">
        <v>3.9</v>
      </c>
      <c r="T95" s="28" t="s">
        <v>545</v>
      </c>
      <c r="U95" s="28" t="s">
        <v>545</v>
      </c>
      <c r="V95" s="28" t="s">
        <v>545</v>
      </c>
      <c r="W95" s="28" t="s">
        <v>545</v>
      </c>
      <c r="X95" s="28" t="s">
        <v>545</v>
      </c>
      <c r="Y95" s="28" t="s">
        <v>545</v>
      </c>
    </row>
    <row r="96" spans="1:25" s="23" customFormat="1" ht="30" customHeight="1">
      <c r="A96" s="27" t="s">
        <v>687</v>
      </c>
      <c r="B96" s="26" t="s">
        <v>596</v>
      </c>
      <c r="C96" s="27" t="s">
        <v>549</v>
      </c>
      <c r="D96" s="27" t="s">
        <v>636</v>
      </c>
      <c r="E96" s="27" t="s">
        <v>580</v>
      </c>
      <c r="F96" s="27" t="s">
        <v>581</v>
      </c>
      <c r="G96" s="24" t="s">
        <v>573</v>
      </c>
      <c r="H96" s="24" t="s">
        <v>574</v>
      </c>
      <c r="I96" s="28">
        <v>3.9</v>
      </c>
      <c r="J96" s="28" t="s">
        <v>545</v>
      </c>
      <c r="K96" s="28" t="s">
        <v>545</v>
      </c>
      <c r="L96" s="28" t="s">
        <v>545</v>
      </c>
      <c r="M96" s="28" t="s">
        <v>545</v>
      </c>
      <c r="N96" s="28" t="s">
        <v>545</v>
      </c>
      <c r="O96" s="28" t="s">
        <v>545</v>
      </c>
      <c r="P96" s="28" t="s">
        <v>545</v>
      </c>
      <c r="Q96" s="28" t="s">
        <v>545</v>
      </c>
      <c r="R96" s="28" t="s">
        <v>545</v>
      </c>
      <c r="S96" s="28">
        <v>3.9</v>
      </c>
      <c r="T96" s="28" t="s">
        <v>545</v>
      </c>
      <c r="U96" s="28" t="s">
        <v>545</v>
      </c>
      <c r="V96" s="28" t="s">
        <v>545</v>
      </c>
      <c r="W96" s="28" t="s">
        <v>545</v>
      </c>
      <c r="X96" s="28" t="s">
        <v>545</v>
      </c>
      <c r="Y96" s="28" t="s">
        <v>545</v>
      </c>
    </row>
    <row r="97" spans="1:25" s="23" customFormat="1" ht="30" customHeight="1">
      <c r="A97" s="27" t="s">
        <v>688</v>
      </c>
      <c r="B97" s="26"/>
      <c r="C97" s="27"/>
      <c r="D97" s="27"/>
      <c r="E97" s="72"/>
      <c r="F97" s="72"/>
      <c r="G97" s="72"/>
      <c r="H97" s="72"/>
      <c r="I97" s="28">
        <v>3.37</v>
      </c>
      <c r="J97" s="28">
        <v>3.37</v>
      </c>
      <c r="K97" s="28">
        <v>3.37</v>
      </c>
      <c r="L97" s="28" t="s">
        <v>545</v>
      </c>
      <c r="M97" s="28" t="s">
        <v>545</v>
      </c>
      <c r="N97" s="28" t="s">
        <v>545</v>
      </c>
      <c r="O97" s="28" t="s">
        <v>545</v>
      </c>
      <c r="P97" s="28" t="s">
        <v>545</v>
      </c>
      <c r="Q97" s="28" t="s">
        <v>545</v>
      </c>
      <c r="R97" s="28" t="s">
        <v>545</v>
      </c>
      <c r="S97" s="28" t="s">
        <v>545</v>
      </c>
      <c r="T97" s="28" t="s">
        <v>545</v>
      </c>
      <c r="U97" s="28" t="s">
        <v>545</v>
      </c>
      <c r="V97" s="28" t="s">
        <v>545</v>
      </c>
      <c r="W97" s="28" t="s">
        <v>545</v>
      </c>
      <c r="X97" s="28" t="s">
        <v>545</v>
      </c>
      <c r="Y97" s="28" t="s">
        <v>545</v>
      </c>
    </row>
    <row r="98" spans="1:25" s="23" customFormat="1" ht="30" customHeight="1">
      <c r="A98" s="27" t="s">
        <v>689</v>
      </c>
      <c r="B98" s="26" t="s">
        <v>577</v>
      </c>
      <c r="C98" s="27" t="s">
        <v>578</v>
      </c>
      <c r="D98" s="27" t="s">
        <v>609</v>
      </c>
      <c r="E98" s="27" t="s">
        <v>580</v>
      </c>
      <c r="F98" s="27" t="s">
        <v>581</v>
      </c>
      <c r="G98" s="24" t="s">
        <v>573</v>
      </c>
      <c r="H98" s="24" t="s">
        <v>574</v>
      </c>
      <c r="I98" s="28">
        <v>3.37</v>
      </c>
      <c r="J98" s="28">
        <v>3.37</v>
      </c>
      <c r="K98" s="28">
        <v>3.37</v>
      </c>
      <c r="L98" s="28" t="s">
        <v>545</v>
      </c>
      <c r="M98" s="28" t="s">
        <v>545</v>
      </c>
      <c r="N98" s="28" t="s">
        <v>545</v>
      </c>
      <c r="O98" s="28" t="s">
        <v>545</v>
      </c>
      <c r="P98" s="28" t="s">
        <v>545</v>
      </c>
      <c r="Q98" s="28" t="s">
        <v>545</v>
      </c>
      <c r="R98" s="28" t="s">
        <v>545</v>
      </c>
      <c r="S98" s="28" t="s">
        <v>545</v>
      </c>
      <c r="T98" s="28" t="s">
        <v>545</v>
      </c>
      <c r="U98" s="28" t="s">
        <v>545</v>
      </c>
      <c r="V98" s="28" t="s">
        <v>545</v>
      </c>
      <c r="W98" s="28" t="s">
        <v>545</v>
      </c>
      <c r="X98" s="28" t="s">
        <v>545</v>
      </c>
      <c r="Y98" s="28" t="s">
        <v>545</v>
      </c>
    </row>
    <row r="99" spans="1:25" s="23" customFormat="1" ht="30" customHeight="1">
      <c r="A99" s="27" t="s">
        <v>690</v>
      </c>
      <c r="B99" s="26"/>
      <c r="C99" s="27"/>
      <c r="D99" s="27"/>
      <c r="E99" s="72"/>
      <c r="F99" s="72"/>
      <c r="G99" s="72"/>
      <c r="H99" s="72"/>
      <c r="I99" s="28">
        <v>17.940000000000001</v>
      </c>
      <c r="J99" s="28">
        <v>17.940000000000001</v>
      </c>
      <c r="K99" s="28">
        <v>17.940000000000001</v>
      </c>
      <c r="L99" s="28" t="s">
        <v>545</v>
      </c>
      <c r="M99" s="28" t="s">
        <v>545</v>
      </c>
      <c r="N99" s="28" t="s">
        <v>545</v>
      </c>
      <c r="O99" s="28" t="s">
        <v>545</v>
      </c>
      <c r="P99" s="28" t="s">
        <v>545</v>
      </c>
      <c r="Q99" s="28" t="s">
        <v>545</v>
      </c>
      <c r="R99" s="28" t="s">
        <v>545</v>
      </c>
      <c r="S99" s="28" t="s">
        <v>545</v>
      </c>
      <c r="T99" s="28" t="s">
        <v>545</v>
      </c>
      <c r="U99" s="28" t="s">
        <v>545</v>
      </c>
      <c r="V99" s="28" t="s">
        <v>545</v>
      </c>
      <c r="W99" s="28" t="s">
        <v>545</v>
      </c>
      <c r="X99" s="28" t="s">
        <v>545</v>
      </c>
      <c r="Y99" s="28" t="s">
        <v>545</v>
      </c>
    </row>
    <row r="100" spans="1:25" s="23" customFormat="1" ht="30" customHeight="1">
      <c r="A100" s="27" t="s">
        <v>691</v>
      </c>
      <c r="B100" s="26" t="s">
        <v>577</v>
      </c>
      <c r="C100" s="27" t="s">
        <v>578</v>
      </c>
      <c r="D100" s="27" t="s">
        <v>609</v>
      </c>
      <c r="E100" s="27" t="s">
        <v>580</v>
      </c>
      <c r="F100" s="27" t="s">
        <v>581</v>
      </c>
      <c r="G100" s="24" t="s">
        <v>573</v>
      </c>
      <c r="H100" s="24" t="s">
        <v>574</v>
      </c>
      <c r="I100" s="28">
        <v>17.940000000000001</v>
      </c>
      <c r="J100" s="28">
        <v>17.940000000000001</v>
      </c>
      <c r="K100" s="28">
        <v>17.940000000000001</v>
      </c>
      <c r="L100" s="28" t="s">
        <v>545</v>
      </c>
      <c r="M100" s="28" t="s">
        <v>545</v>
      </c>
      <c r="N100" s="28" t="s">
        <v>545</v>
      </c>
      <c r="O100" s="28" t="s">
        <v>545</v>
      </c>
      <c r="P100" s="28" t="s">
        <v>545</v>
      </c>
      <c r="Q100" s="28" t="s">
        <v>545</v>
      </c>
      <c r="R100" s="28" t="s">
        <v>545</v>
      </c>
      <c r="S100" s="28" t="s">
        <v>545</v>
      </c>
      <c r="T100" s="28" t="s">
        <v>545</v>
      </c>
      <c r="U100" s="28" t="s">
        <v>545</v>
      </c>
      <c r="V100" s="28" t="s">
        <v>545</v>
      </c>
      <c r="W100" s="28" t="s">
        <v>545</v>
      </c>
      <c r="X100" s="28" t="s">
        <v>545</v>
      </c>
      <c r="Y100" s="28" t="s">
        <v>545</v>
      </c>
    </row>
    <row r="101" spans="1:25" s="23" customFormat="1" ht="30" customHeight="1">
      <c r="A101" s="27" t="s">
        <v>692</v>
      </c>
      <c r="B101" s="26"/>
      <c r="C101" s="27"/>
      <c r="D101" s="27"/>
      <c r="E101" s="72"/>
      <c r="F101" s="72"/>
      <c r="G101" s="72"/>
      <c r="H101" s="72"/>
      <c r="I101" s="28">
        <v>874.75</v>
      </c>
      <c r="J101" s="28">
        <v>874.75</v>
      </c>
      <c r="K101" s="28">
        <v>874.75</v>
      </c>
      <c r="L101" s="28" t="s">
        <v>545</v>
      </c>
      <c r="M101" s="28" t="s">
        <v>545</v>
      </c>
      <c r="N101" s="28" t="s">
        <v>545</v>
      </c>
      <c r="O101" s="28" t="s">
        <v>545</v>
      </c>
      <c r="P101" s="28" t="s">
        <v>545</v>
      </c>
      <c r="Q101" s="28" t="s">
        <v>545</v>
      </c>
      <c r="R101" s="28" t="s">
        <v>545</v>
      </c>
      <c r="S101" s="28" t="s">
        <v>545</v>
      </c>
      <c r="T101" s="28" t="s">
        <v>545</v>
      </c>
      <c r="U101" s="28" t="s">
        <v>545</v>
      </c>
      <c r="V101" s="28" t="s">
        <v>545</v>
      </c>
      <c r="W101" s="28" t="s">
        <v>545</v>
      </c>
      <c r="X101" s="28" t="s">
        <v>545</v>
      </c>
      <c r="Y101" s="28" t="s">
        <v>545</v>
      </c>
    </row>
    <row r="102" spans="1:25" s="23" customFormat="1" ht="30" customHeight="1">
      <c r="A102" s="27" t="s">
        <v>693</v>
      </c>
      <c r="B102" s="26" t="s">
        <v>582</v>
      </c>
      <c r="C102" s="27" t="s">
        <v>550</v>
      </c>
      <c r="D102" s="27" t="s">
        <v>590</v>
      </c>
      <c r="E102" s="27" t="s">
        <v>580</v>
      </c>
      <c r="F102" s="27" t="s">
        <v>581</v>
      </c>
      <c r="G102" s="24" t="s">
        <v>573</v>
      </c>
      <c r="H102" s="24" t="s">
        <v>574</v>
      </c>
      <c r="I102" s="28">
        <v>874.75</v>
      </c>
      <c r="J102" s="28">
        <v>874.75</v>
      </c>
      <c r="K102" s="28">
        <v>874.75</v>
      </c>
      <c r="L102" s="28" t="s">
        <v>545</v>
      </c>
      <c r="M102" s="28" t="s">
        <v>545</v>
      </c>
      <c r="N102" s="28" t="s">
        <v>545</v>
      </c>
      <c r="O102" s="28" t="s">
        <v>545</v>
      </c>
      <c r="P102" s="28" t="s">
        <v>545</v>
      </c>
      <c r="Q102" s="28" t="s">
        <v>545</v>
      </c>
      <c r="R102" s="28" t="s">
        <v>545</v>
      </c>
      <c r="S102" s="28" t="s">
        <v>545</v>
      </c>
      <c r="T102" s="28" t="s">
        <v>545</v>
      </c>
      <c r="U102" s="28" t="s">
        <v>545</v>
      </c>
      <c r="V102" s="28" t="s">
        <v>545</v>
      </c>
      <c r="W102" s="28" t="s">
        <v>545</v>
      </c>
      <c r="X102" s="28" t="s">
        <v>545</v>
      </c>
      <c r="Y102" s="28" t="s">
        <v>545</v>
      </c>
    </row>
    <row r="103" spans="1:25" s="23" customFormat="1" ht="30" customHeight="1">
      <c r="A103" s="27" t="s">
        <v>694</v>
      </c>
      <c r="B103" s="26"/>
      <c r="C103" s="27"/>
      <c r="D103" s="27"/>
      <c r="E103" s="72"/>
      <c r="F103" s="72"/>
      <c r="G103" s="72"/>
      <c r="H103" s="72"/>
      <c r="I103" s="28">
        <v>900</v>
      </c>
      <c r="J103" s="28">
        <v>900</v>
      </c>
      <c r="K103" s="28">
        <v>900</v>
      </c>
      <c r="L103" s="28" t="s">
        <v>545</v>
      </c>
      <c r="M103" s="28" t="s">
        <v>545</v>
      </c>
      <c r="N103" s="28" t="s">
        <v>545</v>
      </c>
      <c r="O103" s="28" t="s">
        <v>545</v>
      </c>
      <c r="P103" s="28" t="s">
        <v>545</v>
      </c>
      <c r="Q103" s="28" t="s">
        <v>545</v>
      </c>
      <c r="R103" s="28" t="s">
        <v>545</v>
      </c>
      <c r="S103" s="28" t="s">
        <v>545</v>
      </c>
      <c r="T103" s="28" t="s">
        <v>545</v>
      </c>
      <c r="U103" s="28" t="s">
        <v>545</v>
      </c>
      <c r="V103" s="28" t="s">
        <v>545</v>
      </c>
      <c r="W103" s="28" t="s">
        <v>545</v>
      </c>
      <c r="X103" s="28" t="s">
        <v>545</v>
      </c>
      <c r="Y103" s="28" t="s">
        <v>545</v>
      </c>
    </row>
    <row r="104" spans="1:25" s="23" customFormat="1" ht="30" customHeight="1">
      <c r="A104" s="27" t="s">
        <v>695</v>
      </c>
      <c r="B104" s="26" t="s">
        <v>582</v>
      </c>
      <c r="C104" s="27" t="s">
        <v>550</v>
      </c>
      <c r="D104" s="27" t="s">
        <v>586</v>
      </c>
      <c r="E104" s="27" t="s">
        <v>580</v>
      </c>
      <c r="F104" s="27" t="s">
        <v>581</v>
      </c>
      <c r="G104" s="24" t="s">
        <v>573</v>
      </c>
      <c r="H104" s="24" t="s">
        <v>574</v>
      </c>
      <c r="I104" s="28">
        <v>900</v>
      </c>
      <c r="J104" s="28">
        <v>900</v>
      </c>
      <c r="K104" s="28">
        <v>900</v>
      </c>
      <c r="L104" s="28" t="s">
        <v>545</v>
      </c>
      <c r="M104" s="28" t="s">
        <v>545</v>
      </c>
      <c r="N104" s="28" t="s">
        <v>545</v>
      </c>
      <c r="O104" s="28" t="s">
        <v>545</v>
      </c>
      <c r="P104" s="28" t="s">
        <v>545</v>
      </c>
      <c r="Q104" s="28" t="s">
        <v>545</v>
      </c>
      <c r="R104" s="28" t="s">
        <v>545</v>
      </c>
      <c r="S104" s="28" t="s">
        <v>545</v>
      </c>
      <c r="T104" s="28" t="s">
        <v>545</v>
      </c>
      <c r="U104" s="28" t="s">
        <v>545</v>
      </c>
      <c r="V104" s="28" t="s">
        <v>545</v>
      </c>
      <c r="W104" s="28" t="s">
        <v>545</v>
      </c>
      <c r="X104" s="28" t="s">
        <v>545</v>
      </c>
      <c r="Y104" s="28" t="s">
        <v>545</v>
      </c>
    </row>
    <row r="105" spans="1:25" s="23" customFormat="1" ht="30" customHeight="1">
      <c r="A105" s="27" t="s">
        <v>696</v>
      </c>
      <c r="B105" s="26"/>
      <c r="C105" s="27"/>
      <c r="D105" s="27"/>
      <c r="E105" s="72"/>
      <c r="F105" s="72"/>
      <c r="G105" s="72"/>
      <c r="H105" s="72"/>
      <c r="I105" s="28">
        <v>10</v>
      </c>
      <c r="J105" s="28">
        <v>10</v>
      </c>
      <c r="K105" s="28">
        <v>10</v>
      </c>
      <c r="L105" s="28" t="s">
        <v>545</v>
      </c>
      <c r="M105" s="28" t="s">
        <v>545</v>
      </c>
      <c r="N105" s="28" t="s">
        <v>545</v>
      </c>
      <c r="O105" s="28" t="s">
        <v>545</v>
      </c>
      <c r="P105" s="28" t="s">
        <v>545</v>
      </c>
      <c r="Q105" s="28" t="s">
        <v>545</v>
      </c>
      <c r="R105" s="28" t="s">
        <v>545</v>
      </c>
      <c r="S105" s="28" t="s">
        <v>545</v>
      </c>
      <c r="T105" s="28" t="s">
        <v>545</v>
      </c>
      <c r="U105" s="28" t="s">
        <v>545</v>
      </c>
      <c r="V105" s="28" t="s">
        <v>545</v>
      </c>
      <c r="W105" s="28" t="s">
        <v>545</v>
      </c>
      <c r="X105" s="28" t="s">
        <v>545</v>
      </c>
      <c r="Y105" s="28" t="s">
        <v>545</v>
      </c>
    </row>
    <row r="106" spans="1:25" s="23" customFormat="1" ht="30" customHeight="1">
      <c r="A106" s="27" t="s">
        <v>697</v>
      </c>
      <c r="B106" s="26" t="s">
        <v>598</v>
      </c>
      <c r="C106" s="27" t="s">
        <v>551</v>
      </c>
      <c r="D106" s="27" t="s">
        <v>609</v>
      </c>
      <c r="E106" s="27" t="s">
        <v>580</v>
      </c>
      <c r="F106" s="27" t="s">
        <v>581</v>
      </c>
      <c r="G106" s="24" t="s">
        <v>573</v>
      </c>
      <c r="H106" s="24" t="s">
        <v>574</v>
      </c>
      <c r="I106" s="28">
        <v>10</v>
      </c>
      <c r="J106" s="28">
        <v>10</v>
      </c>
      <c r="K106" s="28">
        <v>10</v>
      </c>
      <c r="L106" s="28" t="s">
        <v>545</v>
      </c>
      <c r="M106" s="28" t="s">
        <v>545</v>
      </c>
      <c r="N106" s="28" t="s">
        <v>545</v>
      </c>
      <c r="O106" s="28" t="s">
        <v>545</v>
      </c>
      <c r="P106" s="28" t="s">
        <v>545</v>
      </c>
      <c r="Q106" s="28" t="s">
        <v>545</v>
      </c>
      <c r="R106" s="28" t="s">
        <v>545</v>
      </c>
      <c r="S106" s="28" t="s">
        <v>545</v>
      </c>
      <c r="T106" s="28" t="s">
        <v>545</v>
      </c>
      <c r="U106" s="28" t="s">
        <v>545</v>
      </c>
      <c r="V106" s="28" t="s">
        <v>545</v>
      </c>
      <c r="W106" s="28" t="s">
        <v>545</v>
      </c>
      <c r="X106" s="28" t="s">
        <v>545</v>
      </c>
      <c r="Y106" s="28" t="s">
        <v>545</v>
      </c>
    </row>
  </sheetData>
  <autoFilter ref="A5:Y106"/>
  <mergeCells count="16">
    <mergeCell ref="A2:Y2"/>
    <mergeCell ref="J4:N4"/>
    <mergeCell ref="O4:Q4"/>
    <mergeCell ref="T4:Y4"/>
    <mergeCell ref="A4:A5"/>
    <mergeCell ref="B4:B5"/>
    <mergeCell ref="C4:C5"/>
    <mergeCell ref="D4:D5"/>
    <mergeCell ref="E4:E5"/>
    <mergeCell ref="F4:F5"/>
    <mergeCell ref="G4:G5"/>
    <mergeCell ref="H4:H5"/>
    <mergeCell ref="I4:I5"/>
    <mergeCell ref="R4:R5"/>
    <mergeCell ref="S4:S5"/>
    <mergeCell ref="V3:Y3"/>
  </mergeCells>
  <phoneticPr fontId="44" type="noConversion"/>
  <pageMargins left="0.74803149606299213" right="0.74803149606299213" top="0.27559055118110237" bottom="0.27559055118110237" header="0" footer="0"/>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80" zoomScaleNormal="80" workbookViewId="0">
      <selection activeCell="C8" sqref="C8:K8"/>
    </sheetView>
  </sheetViews>
  <sheetFormatPr defaultColWidth="9" defaultRowHeight="13.5"/>
  <cols>
    <col min="1" max="1" width="12.75" style="10" customWidth="1"/>
    <col min="2" max="4" width="19.375" style="10" customWidth="1"/>
    <col min="5" max="5" width="18.75" style="10" customWidth="1"/>
    <col min="6" max="6" width="18" style="10" customWidth="1"/>
    <col min="7" max="7" width="20.625" style="10" customWidth="1"/>
    <col min="8" max="11" width="19.375" style="10" customWidth="1"/>
    <col min="12" max="16384" width="9" style="10"/>
  </cols>
  <sheetData>
    <row r="1" spans="1:12" customFormat="1" ht="16.350000000000001" customHeight="1">
      <c r="A1" s="75" t="s">
        <v>807</v>
      </c>
    </row>
    <row r="2" spans="1:12" ht="24.75" customHeight="1">
      <c r="A2" s="113" t="s">
        <v>698</v>
      </c>
      <c r="B2" s="113"/>
      <c r="C2" s="113"/>
      <c r="D2" s="113"/>
      <c r="E2" s="113"/>
      <c r="F2" s="113"/>
      <c r="G2" s="113"/>
      <c r="H2" s="113"/>
      <c r="I2" s="113"/>
      <c r="J2" s="113"/>
      <c r="K2" s="113"/>
    </row>
    <row r="3" spans="1:12" ht="24" customHeight="1">
      <c r="A3" s="114" t="s">
        <v>699</v>
      </c>
      <c r="B3" s="114"/>
      <c r="C3" s="114"/>
      <c r="D3" s="114"/>
      <c r="E3" s="114"/>
      <c r="F3" s="114"/>
      <c r="G3" s="114"/>
      <c r="H3" s="114"/>
      <c r="I3" s="114"/>
      <c r="J3" s="114"/>
      <c r="K3" s="114"/>
      <c r="L3" s="19"/>
    </row>
    <row r="4" spans="1:12" ht="24" customHeight="1">
      <c r="A4" s="115" t="s">
        <v>700</v>
      </c>
      <c r="B4" s="115"/>
      <c r="C4" s="116" t="s">
        <v>566</v>
      </c>
      <c r="D4" s="116"/>
      <c r="E4" s="116"/>
      <c r="F4" s="116"/>
      <c r="G4" s="116"/>
      <c r="H4" s="116"/>
      <c r="I4" s="116"/>
      <c r="J4" s="117"/>
      <c r="K4" s="117"/>
      <c r="L4" s="19"/>
    </row>
    <row r="5" spans="1:12" ht="22.15" customHeight="1">
      <c r="A5" s="105" t="s">
        <v>701</v>
      </c>
      <c r="B5" s="105"/>
      <c r="C5" s="104" t="s">
        <v>702</v>
      </c>
      <c r="D5" s="108" t="s">
        <v>229</v>
      </c>
      <c r="E5" s="108"/>
      <c r="F5" s="108"/>
      <c r="G5" s="108"/>
      <c r="H5" s="109" t="s">
        <v>392</v>
      </c>
      <c r="I5" s="109"/>
      <c r="J5" s="109"/>
      <c r="K5" s="109"/>
      <c r="L5" s="19"/>
    </row>
    <row r="6" spans="1:12" ht="22.15" customHeight="1">
      <c r="A6" s="105"/>
      <c r="B6" s="105"/>
      <c r="C6" s="104"/>
      <c r="D6" s="12" t="s">
        <v>7</v>
      </c>
      <c r="E6" s="12" t="s">
        <v>703</v>
      </c>
      <c r="F6" s="12" t="s">
        <v>704</v>
      </c>
      <c r="G6" s="12" t="s">
        <v>538</v>
      </c>
      <c r="H6" s="12" t="s">
        <v>7</v>
      </c>
      <c r="I6" s="12" t="s">
        <v>703</v>
      </c>
      <c r="J6" s="12" t="s">
        <v>704</v>
      </c>
      <c r="K6" s="12" t="s">
        <v>538</v>
      </c>
    </row>
    <row r="7" spans="1:12" ht="23.25" customHeight="1">
      <c r="A7" s="105"/>
      <c r="B7" s="105"/>
      <c r="C7" s="13">
        <v>337648.37</v>
      </c>
      <c r="D7" s="14">
        <v>201752.86</v>
      </c>
      <c r="E7" s="14">
        <v>201752.86</v>
      </c>
      <c r="F7" s="14" t="s">
        <v>705</v>
      </c>
      <c r="G7" s="14" t="s">
        <v>705</v>
      </c>
      <c r="H7" s="14">
        <v>135895.51</v>
      </c>
      <c r="I7" s="20">
        <v>119576.78</v>
      </c>
      <c r="J7" s="14">
        <v>16318.731702999999</v>
      </c>
      <c r="K7" s="14" t="s">
        <v>705</v>
      </c>
    </row>
    <row r="8" spans="1:12" ht="185.25" customHeight="1">
      <c r="A8" s="101" t="s">
        <v>706</v>
      </c>
      <c r="B8" s="15" t="s">
        <v>707</v>
      </c>
      <c r="C8" s="110" t="s">
        <v>805</v>
      </c>
      <c r="D8" s="100"/>
      <c r="E8" s="100"/>
      <c r="F8" s="100"/>
      <c r="G8" s="100"/>
      <c r="H8" s="100"/>
      <c r="I8" s="100"/>
      <c r="J8" s="100"/>
      <c r="K8" s="100"/>
    </row>
    <row r="9" spans="1:12" ht="22.5" customHeight="1">
      <c r="A9" s="101" t="s">
        <v>706</v>
      </c>
      <c r="B9" s="111" t="s">
        <v>708</v>
      </c>
      <c r="C9" s="111"/>
      <c r="D9" s="111"/>
      <c r="E9" s="111"/>
      <c r="F9" s="111"/>
      <c r="G9" s="111"/>
      <c r="H9" s="111"/>
      <c r="I9" s="111"/>
      <c r="J9" s="111"/>
      <c r="K9" s="111"/>
    </row>
    <row r="10" spans="1:12" ht="21.4" customHeight="1">
      <c r="A10" s="101" t="s">
        <v>706</v>
      </c>
      <c r="B10" s="16" t="s">
        <v>709</v>
      </c>
      <c r="C10" s="112" t="s">
        <v>710</v>
      </c>
      <c r="D10" s="112"/>
      <c r="E10" s="112" t="s">
        <v>711</v>
      </c>
      <c r="F10" s="112"/>
      <c r="G10" s="112"/>
      <c r="H10" s="16" t="s">
        <v>712</v>
      </c>
      <c r="I10" s="16" t="s">
        <v>713</v>
      </c>
      <c r="J10" s="16" t="s">
        <v>714</v>
      </c>
      <c r="K10" s="16" t="s">
        <v>715</v>
      </c>
    </row>
    <row r="11" spans="1:12" ht="29.25" customHeight="1">
      <c r="A11" s="102" t="s">
        <v>706</v>
      </c>
      <c r="B11" s="103" t="s">
        <v>716</v>
      </c>
      <c r="C11" s="103" t="s">
        <v>717</v>
      </c>
      <c r="D11" s="103" t="s">
        <v>705</v>
      </c>
      <c r="E11" s="106" t="s">
        <v>718</v>
      </c>
      <c r="F11" s="106" t="s">
        <v>705</v>
      </c>
      <c r="G11" s="106" t="s">
        <v>705</v>
      </c>
      <c r="H11" s="18" t="s">
        <v>719</v>
      </c>
      <c r="I11" s="18" t="s">
        <v>720</v>
      </c>
      <c r="J11" s="21" t="s">
        <v>721</v>
      </c>
      <c r="K11" s="22" t="s">
        <v>720</v>
      </c>
    </row>
    <row r="12" spans="1:12" ht="29.25" customHeight="1">
      <c r="A12" s="102" t="s">
        <v>706</v>
      </c>
      <c r="B12" s="103" t="s">
        <v>716</v>
      </c>
      <c r="C12" s="103" t="s">
        <v>717</v>
      </c>
      <c r="D12" s="103"/>
      <c r="E12" s="106" t="s">
        <v>722</v>
      </c>
      <c r="F12" s="106"/>
      <c r="G12" s="106"/>
      <c r="H12" s="18" t="s">
        <v>719</v>
      </c>
      <c r="I12" s="18" t="s">
        <v>720</v>
      </c>
      <c r="J12" s="21" t="s">
        <v>721</v>
      </c>
      <c r="K12" s="22" t="s">
        <v>720</v>
      </c>
    </row>
    <row r="13" spans="1:12" ht="29.25" customHeight="1">
      <c r="A13" s="102" t="s">
        <v>706</v>
      </c>
      <c r="B13" s="103" t="s">
        <v>716</v>
      </c>
      <c r="C13" s="103" t="s">
        <v>717</v>
      </c>
      <c r="D13" s="103"/>
      <c r="E13" s="106" t="s">
        <v>723</v>
      </c>
      <c r="F13" s="106"/>
      <c r="G13" s="106"/>
      <c r="H13" s="18" t="s">
        <v>719</v>
      </c>
      <c r="I13" s="18" t="s">
        <v>724</v>
      </c>
      <c r="J13" s="21" t="s">
        <v>725</v>
      </c>
      <c r="K13" s="22" t="s">
        <v>720</v>
      </c>
    </row>
    <row r="14" spans="1:12" ht="29.25" customHeight="1">
      <c r="A14" s="102" t="s">
        <v>706</v>
      </c>
      <c r="B14" s="103" t="s">
        <v>716</v>
      </c>
      <c r="C14" s="103" t="s">
        <v>717</v>
      </c>
      <c r="D14" s="103"/>
      <c r="E14" s="106" t="s">
        <v>726</v>
      </c>
      <c r="F14" s="106"/>
      <c r="G14" s="106"/>
      <c r="H14" s="18" t="s">
        <v>719</v>
      </c>
      <c r="I14" s="18" t="s">
        <v>727</v>
      </c>
      <c r="J14" s="21" t="s">
        <v>728</v>
      </c>
      <c r="K14" s="22" t="s">
        <v>720</v>
      </c>
    </row>
    <row r="15" spans="1:12" ht="29.25" customHeight="1">
      <c r="A15" s="102" t="s">
        <v>706</v>
      </c>
      <c r="B15" s="103" t="s">
        <v>716</v>
      </c>
      <c r="C15" s="103" t="s">
        <v>717</v>
      </c>
      <c r="D15" s="103"/>
      <c r="E15" s="106" t="s">
        <v>729</v>
      </c>
      <c r="F15" s="106"/>
      <c r="G15" s="106"/>
      <c r="H15" s="18" t="s">
        <v>719</v>
      </c>
      <c r="I15" s="18" t="s">
        <v>727</v>
      </c>
      <c r="J15" s="21" t="s">
        <v>728</v>
      </c>
      <c r="K15" s="22" t="s">
        <v>720</v>
      </c>
    </row>
    <row r="16" spans="1:12" ht="29.25" customHeight="1">
      <c r="A16" s="102" t="s">
        <v>706</v>
      </c>
      <c r="B16" s="103" t="s">
        <v>716</v>
      </c>
      <c r="C16" s="17" t="s">
        <v>730</v>
      </c>
      <c r="D16" s="17"/>
      <c r="E16" s="106" t="s">
        <v>731</v>
      </c>
      <c r="F16" s="106"/>
      <c r="G16" s="106"/>
      <c r="H16" s="18" t="s">
        <v>719</v>
      </c>
      <c r="I16" s="18" t="s">
        <v>732</v>
      </c>
      <c r="J16" s="21" t="s">
        <v>733</v>
      </c>
      <c r="K16" s="22" t="s">
        <v>720</v>
      </c>
    </row>
    <row r="17" spans="1:11" ht="29.25" customHeight="1">
      <c r="A17" s="102" t="s">
        <v>706</v>
      </c>
      <c r="B17" s="103" t="s">
        <v>734</v>
      </c>
      <c r="C17" s="17" t="s">
        <v>735</v>
      </c>
      <c r="D17" s="17"/>
      <c r="E17" s="106" t="s">
        <v>736</v>
      </c>
      <c r="F17" s="106"/>
      <c r="G17" s="106"/>
      <c r="H17" s="18" t="s">
        <v>719</v>
      </c>
      <c r="I17" s="18" t="s">
        <v>737</v>
      </c>
      <c r="J17" s="21" t="s">
        <v>733</v>
      </c>
      <c r="K17" s="22" t="s">
        <v>720</v>
      </c>
    </row>
    <row r="18" spans="1:11" ht="29.25" customHeight="1">
      <c r="A18" s="102" t="s">
        <v>706</v>
      </c>
      <c r="B18" s="103" t="s">
        <v>734</v>
      </c>
      <c r="C18" s="17" t="s">
        <v>738</v>
      </c>
      <c r="D18" s="17"/>
      <c r="E18" s="107" t="s">
        <v>739</v>
      </c>
      <c r="F18" s="107"/>
      <c r="G18" s="107"/>
      <c r="H18" s="18" t="s">
        <v>740</v>
      </c>
      <c r="I18" s="18" t="s">
        <v>741</v>
      </c>
      <c r="J18" s="21" t="s">
        <v>705</v>
      </c>
      <c r="K18" s="22" t="s">
        <v>720</v>
      </c>
    </row>
    <row r="19" spans="1:11" ht="29.25" customHeight="1">
      <c r="A19" s="102" t="s">
        <v>706</v>
      </c>
      <c r="B19" s="103" t="s">
        <v>734</v>
      </c>
      <c r="C19" s="17" t="s">
        <v>742</v>
      </c>
      <c r="D19" s="17"/>
      <c r="E19" s="106" t="s">
        <v>743</v>
      </c>
      <c r="F19" s="106"/>
      <c r="G19" s="106"/>
      <c r="H19" s="18" t="s">
        <v>740</v>
      </c>
      <c r="I19" s="18" t="s">
        <v>741</v>
      </c>
      <c r="J19" s="21" t="s">
        <v>705</v>
      </c>
      <c r="K19" s="22" t="s">
        <v>720</v>
      </c>
    </row>
    <row r="20" spans="1:11" ht="29.25" customHeight="1">
      <c r="A20" s="102" t="s">
        <v>706</v>
      </c>
      <c r="B20" s="17" t="s">
        <v>744</v>
      </c>
      <c r="C20" s="17" t="s">
        <v>744</v>
      </c>
      <c r="D20" s="17"/>
      <c r="E20" s="106" t="s">
        <v>745</v>
      </c>
      <c r="F20" s="106"/>
      <c r="G20" s="106"/>
      <c r="H20" s="18" t="s">
        <v>719</v>
      </c>
      <c r="I20" s="18" t="s">
        <v>746</v>
      </c>
      <c r="J20" s="21" t="s">
        <v>733</v>
      </c>
      <c r="K20" s="22" t="s">
        <v>720</v>
      </c>
    </row>
    <row r="21" spans="1:11" ht="24" customHeight="1">
      <c r="A21" s="15" t="s">
        <v>747</v>
      </c>
      <c r="B21" s="100" t="s">
        <v>705</v>
      </c>
      <c r="C21" s="100"/>
      <c r="D21" s="100"/>
      <c r="E21" s="100"/>
      <c r="F21" s="100"/>
      <c r="G21" s="100"/>
      <c r="H21" s="100"/>
      <c r="I21" s="100"/>
      <c r="J21" s="100"/>
      <c r="K21" s="100"/>
    </row>
  </sheetData>
  <mergeCells count="28">
    <mergeCell ref="A2:K2"/>
    <mergeCell ref="A3:K3"/>
    <mergeCell ref="A4:B4"/>
    <mergeCell ref="C4:I4"/>
    <mergeCell ref="J4:K4"/>
    <mergeCell ref="E15:G15"/>
    <mergeCell ref="D5:G5"/>
    <mergeCell ref="H5:K5"/>
    <mergeCell ref="C8:K8"/>
    <mergeCell ref="B9:K9"/>
    <mergeCell ref="C10:D10"/>
    <mergeCell ref="E10:G10"/>
    <mergeCell ref="B21:K21"/>
    <mergeCell ref="A8:A20"/>
    <mergeCell ref="B11:B16"/>
    <mergeCell ref="B17:B19"/>
    <mergeCell ref="C5:C6"/>
    <mergeCell ref="A5:B7"/>
    <mergeCell ref="C11:D15"/>
    <mergeCell ref="E16:G16"/>
    <mergeCell ref="E17:G17"/>
    <mergeCell ref="E18:G18"/>
    <mergeCell ref="E19:G19"/>
    <mergeCell ref="E20:G20"/>
    <mergeCell ref="E11:G11"/>
    <mergeCell ref="E12:G12"/>
    <mergeCell ref="E13:G13"/>
    <mergeCell ref="E14:G14"/>
  </mergeCells>
  <phoneticPr fontId="44" type="noConversion"/>
  <pageMargins left="0.75" right="0.75" top="1" bottom="1" header="0.5" footer="0.5"/>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1"/>
  <sheetViews>
    <sheetView workbookViewId="0">
      <selection activeCell="D11" sqref="D11"/>
    </sheetView>
  </sheetViews>
  <sheetFormatPr defaultColWidth="9" defaultRowHeight="11.25"/>
  <cols>
    <col min="1" max="1" width="21" style="4" customWidth="1"/>
    <col min="2" max="2" width="14.625" style="4" customWidth="1"/>
    <col min="3" max="3" width="24.5" style="4" customWidth="1"/>
    <col min="4" max="4" width="16.375" style="4" customWidth="1"/>
    <col min="5" max="5" width="11.5" style="4" customWidth="1"/>
    <col min="6" max="6" width="11.375" style="4" customWidth="1"/>
    <col min="7" max="7" width="10.25" style="4" customWidth="1"/>
    <col min="8" max="8" width="11" style="4" customWidth="1"/>
    <col min="9" max="9" width="9.75" style="4" customWidth="1"/>
    <col min="10" max="10" width="7.5" style="4" customWidth="1"/>
    <col min="11" max="11" width="12.75" style="4" customWidth="1"/>
    <col min="12" max="13" width="7.5" style="4" customWidth="1"/>
    <col min="14" max="14" width="6.25" style="4" customWidth="1"/>
    <col min="15" max="15" width="12.25" style="4" customWidth="1"/>
    <col min="16" max="16" width="8.25" style="4" customWidth="1"/>
    <col min="17" max="16384" width="9" style="4"/>
  </cols>
  <sheetData>
    <row r="1" spans="1:15" s="1" customFormat="1" ht="20.65" customHeight="1">
      <c r="A1" s="127" t="s">
        <v>808</v>
      </c>
      <c r="B1" s="128"/>
    </row>
    <row r="2" spans="1:15" ht="37.9" customHeight="1">
      <c r="A2" s="125" t="s">
        <v>748</v>
      </c>
      <c r="B2" s="125"/>
      <c r="C2" s="125"/>
      <c r="D2" s="125"/>
      <c r="E2" s="125"/>
      <c r="F2" s="125"/>
      <c r="G2" s="125"/>
      <c r="H2" s="125"/>
      <c r="I2" s="125"/>
      <c r="J2" s="125"/>
      <c r="K2" s="125"/>
      <c r="L2" s="125"/>
      <c r="M2" s="125"/>
      <c r="N2" s="125"/>
      <c r="O2" s="125"/>
    </row>
    <row r="3" spans="1:15" ht="21.75" customHeight="1">
      <c r="A3" s="76"/>
      <c r="B3" s="76"/>
      <c r="C3" s="76"/>
      <c r="D3" s="76"/>
      <c r="E3" s="76"/>
      <c r="F3" s="76"/>
      <c r="G3" s="76"/>
      <c r="H3" s="76"/>
      <c r="I3" s="76"/>
      <c r="J3" s="76"/>
      <c r="K3" s="76"/>
      <c r="L3" s="76"/>
      <c r="M3" s="76"/>
      <c r="N3" s="76"/>
      <c r="O3" s="77" t="s">
        <v>809</v>
      </c>
    </row>
    <row r="4" spans="1:15" s="2" customFormat="1" ht="25.15" customHeight="1">
      <c r="A4" s="5" t="s">
        <v>749</v>
      </c>
      <c r="B4" s="123" t="s">
        <v>750</v>
      </c>
      <c r="C4" s="123"/>
      <c r="D4" s="5" t="s">
        <v>751</v>
      </c>
      <c r="E4" s="123" t="s">
        <v>548</v>
      </c>
      <c r="F4" s="123"/>
      <c r="G4" s="123"/>
      <c r="H4" s="123"/>
      <c r="I4" s="123"/>
      <c r="J4" s="118" t="s">
        <v>752</v>
      </c>
      <c r="K4" s="118"/>
      <c r="L4" s="123" t="s">
        <v>753</v>
      </c>
      <c r="M4" s="123"/>
      <c r="N4" s="123"/>
      <c r="O4" s="123"/>
    </row>
    <row r="5" spans="1:15" s="2" customFormat="1" ht="25.15" customHeight="1">
      <c r="A5" s="5" t="s">
        <v>754</v>
      </c>
      <c r="B5" s="123" t="s">
        <v>566</v>
      </c>
      <c r="C5" s="123"/>
      <c r="D5" s="5" t="s">
        <v>755</v>
      </c>
      <c r="E5" s="123"/>
      <c r="F5" s="123"/>
      <c r="G5" s="123"/>
      <c r="H5" s="123"/>
      <c r="I5" s="123"/>
      <c r="J5" s="118" t="s">
        <v>756</v>
      </c>
      <c r="K5" s="118"/>
      <c r="L5" s="126">
        <v>1267</v>
      </c>
      <c r="M5" s="124"/>
      <c r="N5" s="124"/>
      <c r="O5" s="124"/>
    </row>
    <row r="6" spans="1:15" s="2" customFormat="1" ht="25.15" customHeight="1">
      <c r="A6" s="5" t="s">
        <v>757</v>
      </c>
      <c r="B6" s="123">
        <v>10</v>
      </c>
      <c r="C6" s="123"/>
      <c r="D6" s="5" t="s">
        <v>758</v>
      </c>
      <c r="E6" s="123" t="s">
        <v>759</v>
      </c>
      <c r="F6" s="123"/>
      <c r="G6" s="123"/>
      <c r="H6" s="123"/>
      <c r="I6" s="123"/>
      <c r="J6" s="9" t="s">
        <v>760</v>
      </c>
      <c r="K6" s="9" t="s">
        <v>761</v>
      </c>
      <c r="L6" s="124">
        <v>1267</v>
      </c>
      <c r="M6" s="124"/>
      <c r="N6" s="124"/>
      <c r="O6" s="124"/>
    </row>
    <row r="7" spans="1:15" s="2" customFormat="1" ht="25.15" customHeight="1">
      <c r="A7" s="121" t="s">
        <v>762</v>
      </c>
      <c r="B7" s="122" t="s">
        <v>763</v>
      </c>
      <c r="C7" s="122"/>
      <c r="D7" s="122"/>
      <c r="E7" s="122"/>
      <c r="F7" s="122"/>
      <c r="G7" s="122"/>
      <c r="H7" s="122"/>
      <c r="I7" s="122"/>
      <c r="J7" s="118" t="s">
        <v>764</v>
      </c>
      <c r="K7" s="118"/>
      <c r="L7" s="119">
        <v>0</v>
      </c>
      <c r="M7" s="120"/>
      <c r="N7" s="120"/>
      <c r="O7" s="120"/>
    </row>
    <row r="8" spans="1:15" s="2" customFormat="1" ht="25.15" customHeight="1">
      <c r="A8" s="121"/>
      <c r="B8" s="122"/>
      <c r="C8" s="122"/>
      <c r="D8" s="122"/>
      <c r="E8" s="122"/>
      <c r="F8" s="122"/>
      <c r="G8" s="122"/>
      <c r="H8" s="122"/>
      <c r="I8" s="122"/>
      <c r="J8" s="118" t="s">
        <v>765</v>
      </c>
      <c r="K8" s="118"/>
      <c r="L8" s="119">
        <v>0</v>
      </c>
      <c r="M8" s="120"/>
      <c r="N8" s="120"/>
      <c r="O8" s="120"/>
    </row>
    <row r="9" spans="1:15" s="2" customFormat="1" ht="25.15" customHeight="1">
      <c r="A9" s="121"/>
      <c r="B9" s="122"/>
      <c r="C9" s="122"/>
      <c r="D9" s="122"/>
      <c r="E9" s="122"/>
      <c r="F9" s="122"/>
      <c r="G9" s="122"/>
      <c r="H9" s="122"/>
      <c r="I9" s="122"/>
      <c r="J9" s="118" t="s">
        <v>766</v>
      </c>
      <c r="K9" s="118"/>
      <c r="L9" s="119">
        <v>0</v>
      </c>
      <c r="M9" s="120"/>
      <c r="N9" s="120"/>
      <c r="O9" s="120"/>
    </row>
    <row r="10" spans="1:15" s="2" customFormat="1" ht="25.15" customHeight="1">
      <c r="A10" s="121"/>
      <c r="B10" s="122"/>
      <c r="C10" s="122"/>
      <c r="D10" s="122"/>
      <c r="E10" s="122"/>
      <c r="F10" s="122"/>
      <c r="G10" s="122"/>
      <c r="H10" s="122"/>
      <c r="I10" s="122"/>
      <c r="J10" s="118" t="s">
        <v>767</v>
      </c>
      <c r="K10" s="118"/>
      <c r="L10" s="119">
        <v>0</v>
      </c>
      <c r="M10" s="120"/>
      <c r="N10" s="120"/>
      <c r="O10" s="120"/>
    </row>
    <row r="11" spans="1:15" s="3" customFormat="1" ht="18.75" customHeight="1">
      <c r="A11" s="6" t="s">
        <v>709</v>
      </c>
      <c r="B11" s="6" t="s">
        <v>710</v>
      </c>
      <c r="C11" s="6" t="s">
        <v>768</v>
      </c>
      <c r="D11" s="6" t="s">
        <v>769</v>
      </c>
      <c r="E11" s="6" t="s">
        <v>770</v>
      </c>
      <c r="F11" s="6" t="s">
        <v>771</v>
      </c>
      <c r="G11" s="6" t="s">
        <v>772</v>
      </c>
      <c r="H11" s="6" t="s">
        <v>773</v>
      </c>
      <c r="I11" s="6" t="s">
        <v>774</v>
      </c>
      <c r="J11" s="5"/>
      <c r="K11" s="7"/>
      <c r="L11" s="7"/>
      <c r="M11" s="7"/>
      <c r="N11" s="7"/>
      <c r="O11" s="7"/>
    </row>
    <row r="12" spans="1:15" s="2" customFormat="1" ht="18.75" customHeight="1">
      <c r="A12" s="7" t="s">
        <v>716</v>
      </c>
      <c r="B12" s="7" t="s">
        <v>775</v>
      </c>
      <c r="C12" s="7" t="s">
        <v>776</v>
      </c>
      <c r="D12" s="7" t="s">
        <v>740</v>
      </c>
      <c r="E12" s="7"/>
      <c r="F12" s="7" t="s">
        <v>777</v>
      </c>
      <c r="G12" s="7" t="s">
        <v>778</v>
      </c>
      <c r="H12" s="7" t="s">
        <v>779</v>
      </c>
      <c r="I12" s="7"/>
      <c r="J12" s="7"/>
      <c r="K12" s="7"/>
      <c r="L12" s="7"/>
      <c r="M12" s="7"/>
      <c r="N12" s="7"/>
      <c r="O12" s="7"/>
    </row>
    <row r="13" spans="1:15" s="2" customFormat="1" ht="18.75" customHeight="1">
      <c r="A13" s="7" t="s">
        <v>716</v>
      </c>
      <c r="B13" s="7" t="s">
        <v>717</v>
      </c>
      <c r="C13" s="7" t="s">
        <v>780</v>
      </c>
      <c r="D13" s="7" t="s">
        <v>719</v>
      </c>
      <c r="E13" s="7"/>
      <c r="F13" s="7" t="s">
        <v>781</v>
      </c>
      <c r="G13" s="7" t="s">
        <v>782</v>
      </c>
      <c r="H13" s="7" t="s">
        <v>783</v>
      </c>
      <c r="I13" s="7"/>
      <c r="J13" s="7"/>
      <c r="K13" s="7"/>
      <c r="L13" s="7"/>
      <c r="M13" s="7"/>
      <c r="N13" s="7"/>
      <c r="O13" s="7"/>
    </row>
    <row r="14" spans="1:15" s="2" customFormat="1" ht="18.75" customHeight="1">
      <c r="A14" s="7" t="s">
        <v>716</v>
      </c>
      <c r="B14" s="7" t="s">
        <v>730</v>
      </c>
      <c r="C14" s="7" t="s">
        <v>784</v>
      </c>
      <c r="D14" s="7" t="s">
        <v>719</v>
      </c>
      <c r="E14" s="7"/>
      <c r="F14" s="7" t="s">
        <v>785</v>
      </c>
      <c r="G14" s="7" t="s">
        <v>728</v>
      </c>
      <c r="H14" s="7" t="s">
        <v>783</v>
      </c>
      <c r="I14" s="7"/>
      <c r="J14" s="7"/>
      <c r="K14" s="7"/>
      <c r="L14" s="7"/>
      <c r="M14" s="7"/>
      <c r="N14" s="7"/>
      <c r="O14" s="7"/>
    </row>
    <row r="15" spans="1:15" s="2" customFormat="1" ht="18.75" customHeight="1">
      <c r="A15" s="7" t="s">
        <v>734</v>
      </c>
      <c r="B15" s="7" t="s">
        <v>735</v>
      </c>
      <c r="C15" s="7" t="s">
        <v>786</v>
      </c>
      <c r="D15" s="7" t="s">
        <v>740</v>
      </c>
      <c r="E15" s="7"/>
      <c r="F15" s="7" t="s">
        <v>741</v>
      </c>
      <c r="G15" s="7"/>
      <c r="H15" s="7" t="s">
        <v>783</v>
      </c>
      <c r="I15" s="7"/>
      <c r="J15" s="7"/>
      <c r="K15" s="7"/>
      <c r="L15" s="7"/>
      <c r="M15" s="7"/>
      <c r="N15" s="7"/>
      <c r="O15" s="7"/>
    </row>
    <row r="16" spans="1:15" s="2" customFormat="1" ht="18.75" customHeight="1">
      <c r="A16" s="7" t="s">
        <v>734</v>
      </c>
      <c r="B16" s="7" t="s">
        <v>742</v>
      </c>
      <c r="C16" s="7" t="s">
        <v>787</v>
      </c>
      <c r="D16" s="7" t="s">
        <v>740</v>
      </c>
      <c r="E16" s="7"/>
      <c r="F16" s="7" t="s">
        <v>741</v>
      </c>
      <c r="G16" s="7"/>
      <c r="H16" s="7" t="s">
        <v>783</v>
      </c>
      <c r="I16" s="7"/>
      <c r="J16" s="7"/>
      <c r="K16" s="7"/>
      <c r="L16" s="7"/>
      <c r="M16" s="7"/>
      <c r="N16" s="7"/>
      <c r="O16" s="7"/>
    </row>
    <row r="17" spans="1:15" s="2" customFormat="1" ht="18.75" customHeight="1">
      <c r="A17" s="7" t="s">
        <v>744</v>
      </c>
      <c r="B17" s="7" t="s">
        <v>788</v>
      </c>
      <c r="C17" s="7" t="s">
        <v>789</v>
      </c>
      <c r="D17" s="7" t="s">
        <v>719</v>
      </c>
      <c r="E17" s="7"/>
      <c r="F17" s="7" t="s">
        <v>746</v>
      </c>
      <c r="G17" s="7" t="s">
        <v>733</v>
      </c>
      <c r="H17" s="7" t="s">
        <v>720</v>
      </c>
      <c r="I17" s="7"/>
      <c r="J17" s="7"/>
      <c r="K17" s="7"/>
      <c r="L17" s="7"/>
      <c r="M17" s="7"/>
      <c r="N17" s="7"/>
      <c r="O17" s="7"/>
    </row>
    <row r="18" spans="1:15" s="2" customFormat="1" ht="18.75" customHeight="1">
      <c r="A18" s="74"/>
      <c r="B18" s="74"/>
      <c r="C18" s="74"/>
      <c r="D18" s="74"/>
      <c r="E18" s="74"/>
      <c r="F18" s="74"/>
      <c r="G18" s="74"/>
      <c r="H18" s="74"/>
      <c r="I18" s="74"/>
      <c r="J18" s="74"/>
      <c r="K18" s="74"/>
      <c r="L18" s="74"/>
      <c r="M18" s="74"/>
      <c r="N18" s="74"/>
      <c r="O18" s="74"/>
    </row>
    <row r="19" spans="1:15" s="2" customFormat="1" ht="18.75" customHeight="1">
      <c r="A19" s="74"/>
      <c r="B19" s="74"/>
      <c r="C19" s="74"/>
      <c r="D19" s="74"/>
      <c r="E19" s="74"/>
      <c r="F19" s="74"/>
      <c r="G19" s="74"/>
      <c r="H19" s="74"/>
      <c r="I19" s="74"/>
      <c r="J19" s="74"/>
      <c r="K19" s="74"/>
      <c r="L19" s="74"/>
      <c r="M19" s="74"/>
      <c r="N19" s="74"/>
      <c r="O19" s="74"/>
    </row>
    <row r="20" spans="1:15" s="2" customFormat="1" ht="18.75" customHeight="1">
      <c r="A20" s="74"/>
      <c r="B20" s="74"/>
      <c r="C20" s="74"/>
      <c r="D20" s="74"/>
      <c r="E20" s="74"/>
      <c r="F20" s="74"/>
      <c r="G20" s="74"/>
      <c r="H20" s="74"/>
      <c r="I20" s="74"/>
      <c r="J20" s="74"/>
      <c r="K20" s="74"/>
      <c r="L20" s="74"/>
      <c r="M20" s="74"/>
      <c r="N20" s="74"/>
      <c r="O20" s="74"/>
    </row>
    <row r="21" spans="1:15" s="2" customFormat="1" ht="18.75" customHeight="1">
      <c r="A21" s="74"/>
      <c r="B21" s="74"/>
      <c r="C21" s="74"/>
      <c r="D21" s="74"/>
      <c r="E21" s="74"/>
      <c r="F21" s="74"/>
      <c r="G21" s="74"/>
      <c r="H21" s="74"/>
      <c r="I21" s="74"/>
      <c r="J21" s="74"/>
      <c r="K21" s="74"/>
      <c r="L21" s="74"/>
      <c r="M21" s="74"/>
      <c r="N21" s="74"/>
      <c r="O21" s="74"/>
    </row>
    <row r="22" spans="1:15" s="2" customFormat="1" ht="18.75" customHeight="1">
      <c r="A22" s="74"/>
      <c r="B22" s="74"/>
      <c r="C22" s="74"/>
      <c r="D22" s="74"/>
      <c r="E22" s="74"/>
      <c r="F22" s="74"/>
      <c r="G22" s="74"/>
      <c r="H22" s="74"/>
      <c r="I22" s="74"/>
      <c r="J22" s="74"/>
      <c r="K22" s="74"/>
      <c r="L22" s="74"/>
      <c r="M22" s="74"/>
      <c r="N22" s="74"/>
      <c r="O22" s="74"/>
    </row>
    <row r="23" spans="1:15" s="2" customFormat="1" ht="18.75" customHeight="1">
      <c r="A23" s="74"/>
      <c r="B23" s="74"/>
      <c r="C23" s="74"/>
      <c r="D23" s="74"/>
      <c r="E23" s="74"/>
      <c r="F23" s="74"/>
      <c r="G23" s="74"/>
      <c r="H23" s="74"/>
      <c r="I23" s="74"/>
      <c r="J23" s="74"/>
      <c r="K23" s="74"/>
      <c r="L23" s="74"/>
      <c r="M23" s="74"/>
      <c r="N23" s="74"/>
      <c r="O23" s="74"/>
    </row>
    <row r="24" spans="1:15" s="2" customFormat="1" ht="18.75" customHeight="1">
      <c r="A24" s="74"/>
      <c r="B24" s="74"/>
      <c r="C24" s="74"/>
      <c r="D24" s="74"/>
      <c r="E24" s="74"/>
      <c r="F24" s="74"/>
      <c r="G24" s="74"/>
      <c r="H24" s="74"/>
      <c r="I24" s="74"/>
      <c r="J24" s="74"/>
      <c r="K24" s="74"/>
      <c r="L24" s="74"/>
      <c r="M24" s="74"/>
      <c r="N24" s="74"/>
      <c r="O24" s="74"/>
    </row>
    <row r="25" spans="1:15" s="2" customFormat="1" ht="18.75" customHeight="1">
      <c r="A25" s="74"/>
      <c r="B25" s="74"/>
      <c r="C25" s="74"/>
      <c r="D25" s="74"/>
      <c r="E25" s="74"/>
      <c r="F25" s="74"/>
      <c r="G25" s="74"/>
      <c r="H25" s="74"/>
      <c r="I25" s="74"/>
      <c r="J25" s="74"/>
      <c r="K25" s="74"/>
      <c r="L25" s="74"/>
      <c r="M25" s="74"/>
      <c r="N25" s="74"/>
      <c r="O25" s="74"/>
    </row>
    <row r="26" spans="1:15" s="2" customFormat="1" ht="18.75" customHeight="1">
      <c r="A26" s="74"/>
      <c r="B26" s="74"/>
      <c r="C26" s="74"/>
      <c r="D26" s="74"/>
      <c r="E26" s="74"/>
      <c r="F26" s="74"/>
      <c r="G26" s="74"/>
      <c r="H26" s="74"/>
      <c r="I26" s="74"/>
      <c r="J26" s="74"/>
      <c r="K26" s="74"/>
      <c r="L26" s="74"/>
      <c r="M26" s="74"/>
      <c r="N26" s="74"/>
      <c r="O26" s="74"/>
    </row>
    <row r="27" spans="1:15" s="2" customFormat="1" ht="18.75" customHeight="1">
      <c r="A27" s="74"/>
      <c r="B27" s="74"/>
      <c r="C27" s="74"/>
      <c r="D27" s="74"/>
      <c r="E27" s="74"/>
      <c r="F27" s="74"/>
      <c r="G27" s="74"/>
      <c r="H27" s="74"/>
      <c r="I27" s="74"/>
      <c r="J27" s="74"/>
      <c r="K27" s="74"/>
      <c r="L27" s="74"/>
      <c r="M27" s="74"/>
      <c r="N27" s="74"/>
      <c r="O27" s="74"/>
    </row>
    <row r="28" spans="1:15" s="2" customFormat="1" ht="18.75" customHeight="1">
      <c r="A28" s="74"/>
      <c r="B28" s="74"/>
      <c r="C28" s="74"/>
      <c r="D28" s="74"/>
      <c r="E28" s="74"/>
      <c r="F28" s="74"/>
      <c r="G28" s="74"/>
      <c r="H28" s="74"/>
      <c r="I28" s="74"/>
      <c r="J28" s="74"/>
      <c r="K28" s="74"/>
      <c r="L28" s="74"/>
      <c r="M28" s="74"/>
      <c r="N28" s="74"/>
      <c r="O28" s="74"/>
    </row>
    <row r="29" spans="1:15" s="2" customFormat="1" ht="18.75" customHeight="1">
      <c r="A29" s="74"/>
      <c r="B29" s="74"/>
      <c r="C29" s="74"/>
      <c r="D29" s="74"/>
      <c r="E29" s="74"/>
      <c r="F29" s="74"/>
      <c r="G29" s="74"/>
      <c r="H29" s="74"/>
      <c r="I29" s="74"/>
      <c r="J29" s="74"/>
      <c r="K29" s="74"/>
      <c r="L29" s="74"/>
      <c r="M29" s="74"/>
      <c r="N29" s="74"/>
      <c r="O29" s="74"/>
    </row>
    <row r="30" spans="1:15" ht="37.9" customHeight="1">
      <c r="A30" s="125" t="s">
        <v>748</v>
      </c>
      <c r="B30" s="125"/>
      <c r="C30" s="125"/>
      <c r="D30" s="125"/>
      <c r="E30" s="125"/>
      <c r="F30" s="125"/>
      <c r="G30" s="125"/>
      <c r="H30" s="125"/>
      <c r="I30" s="125"/>
      <c r="J30" s="125"/>
      <c r="K30" s="125"/>
      <c r="L30" s="125"/>
      <c r="M30" s="125"/>
      <c r="N30" s="125"/>
      <c r="O30" s="125"/>
    </row>
    <row r="31" spans="1:15" ht="21.75" customHeight="1">
      <c r="A31" s="76"/>
      <c r="B31" s="76"/>
      <c r="C31" s="76"/>
      <c r="D31" s="76"/>
      <c r="E31" s="76"/>
      <c r="F31" s="76"/>
      <c r="G31" s="76"/>
      <c r="H31" s="76"/>
      <c r="I31" s="76"/>
      <c r="J31" s="76"/>
      <c r="K31" s="76"/>
      <c r="L31" s="76"/>
      <c r="M31" s="76"/>
      <c r="N31" s="76"/>
      <c r="O31" s="77" t="s">
        <v>809</v>
      </c>
    </row>
    <row r="32" spans="1:15" s="2" customFormat="1" ht="25.15" customHeight="1">
      <c r="A32" s="5" t="s">
        <v>749</v>
      </c>
      <c r="B32" s="123" t="s">
        <v>750</v>
      </c>
      <c r="C32" s="123"/>
      <c r="D32" s="5" t="s">
        <v>751</v>
      </c>
      <c r="E32" s="123" t="s">
        <v>546</v>
      </c>
      <c r="F32" s="123"/>
      <c r="G32" s="123"/>
      <c r="H32" s="123"/>
      <c r="I32" s="123"/>
      <c r="J32" s="118" t="s">
        <v>752</v>
      </c>
      <c r="K32" s="118"/>
      <c r="L32" s="123" t="s">
        <v>790</v>
      </c>
      <c r="M32" s="123"/>
      <c r="N32" s="123"/>
      <c r="O32" s="123"/>
    </row>
    <row r="33" spans="1:15" s="2" customFormat="1" ht="25.15" customHeight="1">
      <c r="A33" s="5" t="s">
        <v>754</v>
      </c>
      <c r="B33" s="123" t="s">
        <v>566</v>
      </c>
      <c r="C33" s="123"/>
      <c r="D33" s="5" t="s">
        <v>755</v>
      </c>
      <c r="E33" s="123"/>
      <c r="F33" s="123"/>
      <c r="G33" s="123"/>
      <c r="H33" s="123"/>
      <c r="I33" s="123"/>
      <c r="J33" s="118" t="s">
        <v>756</v>
      </c>
      <c r="K33" s="118"/>
      <c r="L33" s="124">
        <v>10261</v>
      </c>
      <c r="M33" s="124"/>
      <c r="N33" s="124"/>
      <c r="O33" s="124"/>
    </row>
    <row r="34" spans="1:15" s="2" customFormat="1" ht="25.15" customHeight="1">
      <c r="A34" s="5" t="s">
        <v>757</v>
      </c>
      <c r="B34" s="123">
        <v>10</v>
      </c>
      <c r="C34" s="123"/>
      <c r="D34" s="5" t="s">
        <v>758</v>
      </c>
      <c r="E34" s="123"/>
      <c r="F34" s="123"/>
      <c r="G34" s="123"/>
      <c r="H34" s="123"/>
      <c r="I34" s="123"/>
      <c r="J34" s="9" t="s">
        <v>760</v>
      </c>
      <c r="K34" s="9" t="s">
        <v>761</v>
      </c>
      <c r="L34" s="124">
        <v>10261</v>
      </c>
      <c r="M34" s="124"/>
      <c r="N34" s="124"/>
      <c r="O34" s="124"/>
    </row>
    <row r="35" spans="1:15" s="2" customFormat="1" ht="25.15" customHeight="1">
      <c r="A35" s="121" t="s">
        <v>762</v>
      </c>
      <c r="B35" s="122" t="s">
        <v>791</v>
      </c>
      <c r="C35" s="122"/>
      <c r="D35" s="122"/>
      <c r="E35" s="122"/>
      <c r="F35" s="122"/>
      <c r="G35" s="122"/>
      <c r="H35" s="122"/>
      <c r="I35" s="122"/>
      <c r="J35" s="118" t="s">
        <v>764</v>
      </c>
      <c r="K35" s="118"/>
      <c r="L35" s="119" t="s">
        <v>792</v>
      </c>
      <c r="M35" s="120"/>
      <c r="N35" s="120"/>
      <c r="O35" s="120"/>
    </row>
    <row r="36" spans="1:15" s="2" customFormat="1" ht="25.15" customHeight="1">
      <c r="A36" s="121"/>
      <c r="B36" s="122"/>
      <c r="C36" s="122"/>
      <c r="D36" s="122"/>
      <c r="E36" s="122"/>
      <c r="F36" s="122"/>
      <c r="G36" s="122"/>
      <c r="H36" s="122"/>
      <c r="I36" s="122"/>
      <c r="J36" s="118" t="s">
        <v>765</v>
      </c>
      <c r="K36" s="118"/>
      <c r="L36" s="119" t="s">
        <v>792</v>
      </c>
      <c r="M36" s="120"/>
      <c r="N36" s="120"/>
      <c r="O36" s="120"/>
    </row>
    <row r="37" spans="1:15" s="2" customFormat="1" ht="25.15" customHeight="1">
      <c r="A37" s="121"/>
      <c r="B37" s="122"/>
      <c r="C37" s="122"/>
      <c r="D37" s="122"/>
      <c r="E37" s="122"/>
      <c r="F37" s="122"/>
      <c r="G37" s="122"/>
      <c r="H37" s="122"/>
      <c r="I37" s="122"/>
      <c r="J37" s="118" t="s">
        <v>766</v>
      </c>
      <c r="K37" s="118"/>
      <c r="L37" s="119" t="s">
        <v>792</v>
      </c>
      <c r="M37" s="120"/>
      <c r="N37" s="120"/>
      <c r="O37" s="120"/>
    </row>
    <row r="38" spans="1:15" s="2" customFormat="1" ht="25.15" customHeight="1">
      <c r="A38" s="121"/>
      <c r="B38" s="122"/>
      <c r="C38" s="122"/>
      <c r="D38" s="122"/>
      <c r="E38" s="122"/>
      <c r="F38" s="122"/>
      <c r="G38" s="122"/>
      <c r="H38" s="122"/>
      <c r="I38" s="122"/>
      <c r="J38" s="118" t="s">
        <v>767</v>
      </c>
      <c r="K38" s="118"/>
      <c r="L38" s="119" t="s">
        <v>792</v>
      </c>
      <c r="M38" s="120"/>
      <c r="N38" s="120"/>
      <c r="O38" s="120"/>
    </row>
    <row r="39" spans="1:15" s="3" customFormat="1" ht="18.75" customHeight="1">
      <c r="A39" s="6" t="s">
        <v>709</v>
      </c>
      <c r="B39" s="6" t="s">
        <v>710</v>
      </c>
      <c r="C39" s="6" t="s">
        <v>768</v>
      </c>
      <c r="D39" s="6" t="s">
        <v>769</v>
      </c>
      <c r="E39" s="6" t="s">
        <v>770</v>
      </c>
      <c r="F39" s="6" t="s">
        <v>771</v>
      </c>
      <c r="G39" s="6" t="s">
        <v>772</v>
      </c>
      <c r="H39" s="6" t="s">
        <v>773</v>
      </c>
      <c r="I39" s="6" t="s">
        <v>774</v>
      </c>
      <c r="J39" s="5"/>
      <c r="K39" s="7"/>
      <c r="L39" s="7"/>
      <c r="M39" s="7"/>
      <c r="N39" s="7"/>
      <c r="O39" s="7"/>
    </row>
    <row r="40" spans="1:15" s="2" customFormat="1" ht="18.75" customHeight="1">
      <c r="A40" s="7" t="s">
        <v>716</v>
      </c>
      <c r="B40" s="7" t="s">
        <v>717</v>
      </c>
      <c r="C40" s="7" t="s">
        <v>793</v>
      </c>
      <c r="D40" s="7" t="s">
        <v>719</v>
      </c>
      <c r="E40" s="7"/>
      <c r="F40" s="7" t="s">
        <v>794</v>
      </c>
      <c r="G40" s="7" t="s">
        <v>782</v>
      </c>
      <c r="H40" s="7" t="s">
        <v>779</v>
      </c>
      <c r="I40" s="7"/>
      <c r="J40" s="7"/>
      <c r="K40" s="7"/>
      <c r="L40" s="7"/>
      <c r="M40" s="7"/>
      <c r="N40" s="7"/>
      <c r="O40" s="7"/>
    </row>
    <row r="41" spans="1:15" s="2" customFormat="1" ht="18.75" customHeight="1">
      <c r="A41" s="7" t="s">
        <v>716</v>
      </c>
      <c r="B41" s="7" t="s">
        <v>795</v>
      </c>
      <c r="C41" s="7" t="s">
        <v>796</v>
      </c>
      <c r="D41" s="7" t="s">
        <v>719</v>
      </c>
      <c r="E41" s="7"/>
      <c r="F41" s="7" t="s">
        <v>797</v>
      </c>
      <c r="G41" s="7" t="s">
        <v>733</v>
      </c>
      <c r="H41" s="7" t="s">
        <v>783</v>
      </c>
      <c r="I41" s="7"/>
      <c r="J41" s="7"/>
      <c r="K41" s="7"/>
      <c r="L41" s="7"/>
      <c r="M41" s="7"/>
      <c r="N41" s="7"/>
      <c r="O41" s="7"/>
    </row>
    <row r="42" spans="1:15" s="2" customFormat="1" ht="18.75" customHeight="1">
      <c r="A42" s="7" t="s">
        <v>716</v>
      </c>
      <c r="B42" s="7" t="s">
        <v>795</v>
      </c>
      <c r="C42" s="7" t="s">
        <v>798</v>
      </c>
      <c r="D42" s="7" t="s">
        <v>719</v>
      </c>
      <c r="E42" s="7"/>
      <c r="F42" s="7" t="s">
        <v>746</v>
      </c>
      <c r="G42" s="7" t="s">
        <v>733</v>
      </c>
      <c r="H42" s="7" t="s">
        <v>783</v>
      </c>
      <c r="I42" s="7"/>
      <c r="J42" s="7"/>
      <c r="K42" s="7"/>
      <c r="L42" s="7"/>
      <c r="M42" s="7"/>
      <c r="N42" s="7"/>
      <c r="O42" s="7"/>
    </row>
    <row r="43" spans="1:15" s="2" customFormat="1" ht="18.75" customHeight="1">
      <c r="A43" s="7" t="s">
        <v>734</v>
      </c>
      <c r="B43" s="7" t="s">
        <v>735</v>
      </c>
      <c r="C43" s="7" t="s">
        <v>799</v>
      </c>
      <c r="D43" s="7" t="s">
        <v>719</v>
      </c>
      <c r="E43" s="7"/>
      <c r="F43" s="7" t="s">
        <v>732</v>
      </c>
      <c r="G43" s="7" t="s">
        <v>733</v>
      </c>
      <c r="H43" s="7" t="s">
        <v>779</v>
      </c>
      <c r="I43" s="7"/>
      <c r="J43" s="7"/>
      <c r="K43" s="7"/>
      <c r="L43" s="7"/>
      <c r="M43" s="7"/>
      <c r="N43" s="7"/>
      <c r="O43" s="7"/>
    </row>
    <row r="44" spans="1:15" s="2" customFormat="1" ht="18.75" customHeight="1">
      <c r="A44" s="7" t="s">
        <v>734</v>
      </c>
      <c r="B44" s="7" t="s">
        <v>738</v>
      </c>
      <c r="C44" s="7" t="s">
        <v>800</v>
      </c>
      <c r="D44" s="7" t="s">
        <v>740</v>
      </c>
      <c r="E44" s="7"/>
      <c r="F44" s="7" t="s">
        <v>741</v>
      </c>
      <c r="G44" s="7" t="s">
        <v>801</v>
      </c>
      <c r="H44" s="7" t="s">
        <v>720</v>
      </c>
      <c r="I44" s="7"/>
      <c r="J44" s="7"/>
      <c r="K44" s="7"/>
      <c r="L44" s="7"/>
      <c r="M44" s="7"/>
      <c r="N44" s="7"/>
      <c r="O44" s="7"/>
    </row>
    <row r="45" spans="1:15" s="2" customFormat="1" ht="18.75" customHeight="1">
      <c r="A45" s="7" t="s">
        <v>744</v>
      </c>
      <c r="B45" s="7" t="s">
        <v>802</v>
      </c>
      <c r="C45" s="7" t="s">
        <v>803</v>
      </c>
      <c r="D45" s="7" t="s">
        <v>719</v>
      </c>
      <c r="E45" s="7"/>
      <c r="F45" s="7" t="s">
        <v>804</v>
      </c>
      <c r="G45" s="7" t="s">
        <v>733</v>
      </c>
      <c r="H45" s="7" t="s">
        <v>720</v>
      </c>
      <c r="I45" s="7"/>
      <c r="J45" s="7"/>
      <c r="K45" s="7"/>
      <c r="L45" s="7"/>
      <c r="M45" s="7"/>
      <c r="N45" s="7"/>
      <c r="O45" s="7"/>
    </row>
    <row r="46" spans="1:15" ht="12" customHeight="1">
      <c r="B46" s="8"/>
      <c r="C46" s="8"/>
      <c r="D46" s="8"/>
      <c r="J46" s="8"/>
    </row>
    <row r="47" spans="1:15" ht="12" customHeight="1">
      <c r="B47" s="8"/>
      <c r="C47" s="8"/>
      <c r="D47" s="8"/>
      <c r="J47" s="8"/>
    </row>
    <row r="48" spans="1:15" ht="12" customHeight="1">
      <c r="B48" s="8"/>
      <c r="C48" s="8"/>
      <c r="D48" s="8"/>
      <c r="J48" s="8"/>
    </row>
    <row r="49" spans="2:10" ht="12" customHeight="1">
      <c r="B49" s="8"/>
      <c r="C49" s="8"/>
      <c r="D49" s="8"/>
      <c r="J49" s="8"/>
    </row>
    <row r="50" spans="2:10">
      <c r="B50" s="8"/>
      <c r="C50" s="8"/>
      <c r="D50" s="8"/>
      <c r="J50" s="8"/>
    </row>
    <row r="51" spans="2:10">
      <c r="B51" s="8"/>
      <c r="C51" s="8"/>
      <c r="D51" s="8"/>
      <c r="J51" s="8"/>
    </row>
    <row r="52" spans="2:10">
      <c r="B52" s="8"/>
      <c r="C52" s="8"/>
      <c r="D52" s="8"/>
      <c r="J52" s="8"/>
    </row>
    <row r="53" spans="2:10">
      <c r="B53" s="8"/>
      <c r="C53" s="8"/>
      <c r="D53" s="8"/>
      <c r="J53" s="8"/>
    </row>
    <row r="54" spans="2:10">
      <c r="B54" s="8"/>
      <c r="C54" s="8"/>
      <c r="D54" s="8"/>
      <c r="J54" s="8"/>
    </row>
    <row r="55" spans="2:10">
      <c r="B55" s="8"/>
      <c r="C55" s="8"/>
      <c r="D55" s="8"/>
      <c r="J55" s="8"/>
    </row>
    <row r="56" spans="2:10">
      <c r="B56" s="8"/>
      <c r="C56" s="8"/>
      <c r="D56" s="8"/>
      <c r="J56" s="8"/>
    </row>
    <row r="57" spans="2:10">
      <c r="B57" s="8"/>
      <c r="C57" s="8"/>
      <c r="D57" s="8"/>
      <c r="J57" s="8"/>
    </row>
    <row r="58" spans="2:10">
      <c r="B58" s="8"/>
      <c r="C58" s="8"/>
      <c r="D58" s="8"/>
      <c r="J58" s="8"/>
    </row>
    <row r="59" spans="2:10">
      <c r="B59" s="8"/>
      <c r="C59" s="8"/>
      <c r="D59" s="8"/>
      <c r="J59" s="8"/>
    </row>
    <row r="60" spans="2:10">
      <c r="B60" s="8"/>
      <c r="C60" s="8"/>
      <c r="D60" s="8"/>
      <c r="J60" s="8"/>
    </row>
    <row r="61" spans="2:10">
      <c r="B61" s="8"/>
      <c r="C61" s="8"/>
      <c r="D61" s="8"/>
      <c r="J61" s="8"/>
    </row>
    <row r="62" spans="2:10">
      <c r="B62" s="8"/>
      <c r="C62" s="8"/>
      <c r="D62" s="8"/>
      <c r="J62" s="8"/>
    </row>
    <row r="63" spans="2:10">
      <c r="B63" s="8"/>
      <c r="C63" s="8"/>
      <c r="D63" s="8"/>
      <c r="J63" s="8"/>
    </row>
    <row r="64" spans="2:10">
      <c r="B64" s="8"/>
      <c r="C64" s="8"/>
      <c r="D64" s="8"/>
      <c r="J64" s="8"/>
    </row>
    <row r="65" spans="2:10">
      <c r="B65" s="8"/>
      <c r="C65" s="8"/>
      <c r="D65" s="8"/>
      <c r="J65" s="8"/>
    </row>
    <row r="66" spans="2:10">
      <c r="B66" s="8"/>
      <c r="C66" s="8"/>
      <c r="D66" s="8"/>
      <c r="J66" s="8"/>
    </row>
    <row r="67" spans="2:10">
      <c r="B67" s="8"/>
      <c r="C67" s="8"/>
      <c r="D67" s="8"/>
      <c r="J67" s="8"/>
    </row>
    <row r="68" spans="2:10">
      <c r="B68" s="8"/>
      <c r="C68" s="8"/>
      <c r="D68" s="8"/>
      <c r="J68" s="8"/>
    </row>
    <row r="69" spans="2:10">
      <c r="B69" s="8"/>
      <c r="C69" s="8"/>
      <c r="D69" s="8"/>
      <c r="J69" s="8"/>
    </row>
    <row r="70" spans="2:10">
      <c r="B70" s="8"/>
      <c r="C70" s="8"/>
      <c r="D70" s="8"/>
      <c r="J70" s="8"/>
    </row>
    <row r="71" spans="2:10">
      <c r="B71" s="8"/>
      <c r="C71" s="8"/>
      <c r="D71" s="8"/>
      <c r="J71" s="8"/>
    </row>
    <row r="72" spans="2:10">
      <c r="B72" s="8"/>
      <c r="C72" s="8"/>
      <c r="D72" s="8"/>
      <c r="J72" s="8"/>
    </row>
    <row r="73" spans="2:10">
      <c r="B73" s="8"/>
      <c r="C73" s="8"/>
      <c r="D73" s="8"/>
      <c r="J73" s="8"/>
    </row>
    <row r="74" spans="2:10">
      <c r="B74" s="8"/>
      <c r="C74" s="8"/>
      <c r="D74" s="8"/>
      <c r="J74" s="8"/>
    </row>
    <row r="75" spans="2:10">
      <c r="B75" s="8"/>
      <c r="C75" s="8"/>
      <c r="D75" s="8"/>
      <c r="J75" s="8"/>
    </row>
    <row r="76" spans="2:10">
      <c r="B76" s="8"/>
      <c r="C76" s="8"/>
      <c r="D76" s="8"/>
      <c r="J76" s="8"/>
    </row>
    <row r="77" spans="2:10">
      <c r="B77" s="8"/>
      <c r="C77" s="8"/>
      <c r="D77" s="8"/>
      <c r="J77" s="8"/>
    </row>
    <row r="78" spans="2:10">
      <c r="B78" s="8"/>
      <c r="C78" s="8"/>
      <c r="D78" s="8"/>
      <c r="J78" s="8"/>
    </row>
    <row r="79" spans="2:10">
      <c r="B79" s="8"/>
      <c r="C79" s="8"/>
      <c r="D79" s="8"/>
      <c r="J79" s="8"/>
    </row>
    <row r="80" spans="2:10">
      <c r="B80" s="8"/>
      <c r="C80" s="8"/>
      <c r="D80" s="8"/>
      <c r="J80" s="8"/>
    </row>
    <row r="81" spans="2:10">
      <c r="B81" s="8"/>
      <c r="C81" s="8"/>
      <c r="D81" s="8"/>
      <c r="J81" s="8"/>
    </row>
    <row r="82" spans="2:10">
      <c r="B82" s="8"/>
      <c r="C82" s="8"/>
      <c r="D82" s="8"/>
      <c r="J82" s="8"/>
    </row>
    <row r="83" spans="2:10">
      <c r="B83" s="8"/>
      <c r="C83" s="8"/>
      <c r="D83" s="8"/>
      <c r="J83" s="8"/>
    </row>
    <row r="84" spans="2:10">
      <c r="B84" s="8"/>
      <c r="C84" s="8"/>
      <c r="D84" s="8"/>
      <c r="J84" s="8"/>
    </row>
    <row r="85" spans="2:10">
      <c r="B85" s="8"/>
      <c r="C85" s="8"/>
      <c r="D85" s="8"/>
      <c r="J85" s="8"/>
    </row>
    <row r="86" spans="2:10">
      <c r="B86" s="8"/>
      <c r="C86" s="8"/>
      <c r="D86" s="8"/>
      <c r="J86" s="8"/>
    </row>
    <row r="87" spans="2:10">
      <c r="B87" s="8"/>
      <c r="C87" s="8"/>
      <c r="D87" s="8"/>
      <c r="J87" s="8"/>
    </row>
    <row r="88" spans="2:10">
      <c r="B88" s="8"/>
      <c r="C88" s="8"/>
      <c r="D88" s="8"/>
      <c r="J88" s="8"/>
    </row>
    <row r="89" spans="2:10">
      <c r="B89" s="8"/>
      <c r="C89" s="8"/>
      <c r="D89" s="8"/>
      <c r="J89" s="8"/>
    </row>
    <row r="90" spans="2:10">
      <c r="B90" s="8"/>
      <c r="C90" s="8"/>
      <c r="D90" s="8"/>
      <c r="J90" s="8"/>
    </row>
    <row r="91" spans="2:10">
      <c r="B91" s="8"/>
      <c r="C91" s="8"/>
      <c r="D91" s="8"/>
      <c r="J91" s="8"/>
    </row>
    <row r="92" spans="2:10">
      <c r="B92" s="8"/>
      <c r="C92" s="8"/>
      <c r="D92" s="8"/>
      <c r="J92" s="8"/>
    </row>
    <row r="93" spans="2:10">
      <c r="B93" s="8"/>
      <c r="C93" s="8"/>
      <c r="D93" s="8"/>
      <c r="J93" s="8"/>
    </row>
    <row r="94" spans="2:10">
      <c r="B94" s="8"/>
      <c r="C94" s="8"/>
      <c r="D94" s="8"/>
      <c r="J94" s="8"/>
    </row>
    <row r="95" spans="2:10">
      <c r="B95" s="8"/>
      <c r="C95" s="8"/>
      <c r="D95" s="8"/>
      <c r="J95" s="8"/>
    </row>
    <row r="96" spans="2:10">
      <c r="B96" s="8"/>
      <c r="C96" s="8"/>
      <c r="D96" s="8"/>
      <c r="J96" s="8"/>
    </row>
    <row r="97" spans="2:10">
      <c r="B97" s="8"/>
      <c r="C97" s="8"/>
      <c r="D97" s="8"/>
      <c r="J97" s="8"/>
    </row>
    <row r="98" spans="2:10">
      <c r="B98" s="8"/>
      <c r="C98" s="8"/>
      <c r="D98" s="8"/>
      <c r="J98" s="8"/>
    </row>
    <row r="99" spans="2:10">
      <c r="B99" s="8"/>
      <c r="C99" s="8"/>
      <c r="D99" s="8"/>
      <c r="J99" s="8"/>
    </row>
    <row r="100" spans="2:10">
      <c r="B100" s="8"/>
      <c r="C100" s="8"/>
      <c r="D100" s="8"/>
      <c r="J100" s="8"/>
    </row>
    <row r="101" spans="2:10">
      <c r="B101" s="8"/>
      <c r="C101" s="8"/>
      <c r="D101" s="8"/>
      <c r="J101" s="8"/>
    </row>
    <row r="102" spans="2:10">
      <c r="B102" s="8"/>
      <c r="C102" s="8"/>
      <c r="D102" s="8"/>
      <c r="J102" s="8"/>
    </row>
    <row r="103" spans="2:10">
      <c r="B103" s="8"/>
      <c r="C103" s="8"/>
      <c r="D103" s="8"/>
      <c r="J103" s="8"/>
    </row>
    <row r="104" spans="2:10">
      <c r="B104" s="8"/>
      <c r="C104" s="8"/>
      <c r="D104" s="8"/>
      <c r="J104" s="8"/>
    </row>
    <row r="105" spans="2:10">
      <c r="B105" s="8"/>
      <c r="C105" s="8"/>
      <c r="D105" s="8"/>
      <c r="J105" s="8"/>
    </row>
    <row r="106" spans="2:10">
      <c r="B106" s="8"/>
      <c r="C106" s="8"/>
      <c r="D106" s="8"/>
      <c r="J106" s="8"/>
    </row>
    <row r="107" spans="2:10">
      <c r="B107" s="8"/>
      <c r="C107" s="8"/>
      <c r="D107" s="8"/>
      <c r="J107" s="8"/>
    </row>
    <row r="108" spans="2:10">
      <c r="B108" s="8"/>
      <c r="C108" s="8"/>
      <c r="D108" s="8"/>
      <c r="J108" s="8"/>
    </row>
    <row r="109" spans="2:10">
      <c r="B109" s="8"/>
      <c r="C109" s="8"/>
      <c r="D109" s="8"/>
      <c r="J109" s="8"/>
    </row>
    <row r="110" spans="2:10">
      <c r="B110" s="8"/>
      <c r="C110" s="8"/>
      <c r="D110" s="8"/>
      <c r="J110" s="8"/>
    </row>
    <row r="111" spans="2:10">
      <c r="B111" s="8"/>
      <c r="C111" s="8"/>
      <c r="D111" s="8"/>
      <c r="J111" s="8"/>
    </row>
    <row r="112" spans="2:10">
      <c r="B112" s="8"/>
      <c r="C112" s="8"/>
      <c r="D112" s="8"/>
      <c r="J112" s="8"/>
    </row>
    <row r="113" spans="2:10">
      <c r="B113" s="8"/>
      <c r="C113" s="8"/>
      <c r="D113" s="8"/>
      <c r="J113" s="8"/>
    </row>
    <row r="114" spans="2:10">
      <c r="B114" s="8"/>
      <c r="C114" s="8"/>
      <c r="D114" s="8"/>
      <c r="J114" s="8"/>
    </row>
    <row r="115" spans="2:10">
      <c r="B115" s="8"/>
      <c r="C115" s="8"/>
      <c r="D115" s="8"/>
      <c r="J115" s="8"/>
    </row>
    <row r="116" spans="2:10">
      <c r="B116" s="8"/>
      <c r="C116" s="8"/>
      <c r="D116" s="8"/>
      <c r="J116" s="8"/>
    </row>
    <row r="117" spans="2:10">
      <c r="B117" s="8"/>
      <c r="C117" s="8"/>
      <c r="D117" s="8"/>
      <c r="J117" s="8"/>
    </row>
    <row r="118" spans="2:10">
      <c r="B118" s="8"/>
      <c r="C118" s="8"/>
      <c r="D118" s="8"/>
      <c r="J118" s="8"/>
    </row>
    <row r="119" spans="2:10">
      <c r="B119" s="8"/>
      <c r="C119" s="8"/>
      <c r="D119" s="8"/>
      <c r="J119" s="8"/>
    </row>
    <row r="120" spans="2:10">
      <c r="B120" s="8"/>
      <c r="C120" s="8"/>
      <c r="D120" s="8"/>
      <c r="J120" s="8"/>
    </row>
    <row r="121" spans="2:10">
      <c r="B121" s="8"/>
      <c r="C121" s="8"/>
      <c r="D121" s="8"/>
      <c r="J121" s="8"/>
    </row>
    <row r="122" spans="2:10">
      <c r="B122" s="8"/>
      <c r="C122" s="8"/>
      <c r="D122" s="8"/>
      <c r="J122" s="8"/>
    </row>
    <row r="123" spans="2:10">
      <c r="B123" s="8"/>
      <c r="C123" s="8"/>
      <c r="D123" s="8"/>
      <c r="J123" s="8"/>
    </row>
    <row r="124" spans="2:10">
      <c r="B124" s="8"/>
      <c r="C124" s="8"/>
      <c r="D124" s="8"/>
      <c r="J124" s="8"/>
    </row>
    <row r="125" spans="2:10">
      <c r="B125" s="8"/>
      <c r="C125" s="8"/>
      <c r="D125" s="8"/>
      <c r="J125" s="8"/>
    </row>
    <row r="126" spans="2:10">
      <c r="B126" s="8"/>
      <c r="C126" s="8"/>
      <c r="D126" s="8"/>
      <c r="J126" s="8"/>
    </row>
    <row r="127" spans="2:10">
      <c r="B127" s="8"/>
      <c r="C127" s="8"/>
      <c r="D127" s="8"/>
      <c r="J127" s="8"/>
    </row>
    <row r="128" spans="2:10">
      <c r="B128" s="8"/>
      <c r="C128" s="8"/>
      <c r="D128" s="8"/>
      <c r="J128" s="8"/>
    </row>
    <row r="129" spans="2:10">
      <c r="B129" s="8"/>
      <c r="C129" s="8"/>
      <c r="D129" s="8"/>
      <c r="J129" s="8"/>
    </row>
    <row r="130" spans="2:10">
      <c r="B130" s="8"/>
      <c r="C130" s="8"/>
      <c r="D130" s="8"/>
      <c r="J130" s="8"/>
    </row>
    <row r="131" spans="2:10">
      <c r="B131" s="8"/>
      <c r="C131" s="8"/>
      <c r="D131" s="8"/>
      <c r="J131" s="8"/>
    </row>
    <row r="132" spans="2:10">
      <c r="B132" s="8"/>
      <c r="C132" s="8"/>
      <c r="D132" s="8"/>
      <c r="J132" s="8"/>
    </row>
    <row r="133" spans="2:10">
      <c r="B133" s="8"/>
      <c r="C133" s="8"/>
      <c r="D133" s="8"/>
      <c r="J133" s="8"/>
    </row>
    <row r="134" spans="2:10">
      <c r="B134" s="8"/>
      <c r="C134" s="8"/>
      <c r="D134" s="8"/>
      <c r="J134" s="8"/>
    </row>
    <row r="135" spans="2:10">
      <c r="B135" s="8"/>
      <c r="C135" s="8"/>
      <c r="D135" s="8"/>
      <c r="J135" s="8"/>
    </row>
    <row r="136" spans="2:10">
      <c r="B136" s="8"/>
      <c r="C136" s="8"/>
      <c r="D136" s="8"/>
      <c r="J136" s="8"/>
    </row>
    <row r="137" spans="2:10">
      <c r="B137" s="8"/>
      <c r="C137" s="8"/>
      <c r="D137" s="8"/>
      <c r="J137" s="8"/>
    </row>
    <row r="138" spans="2:10">
      <c r="B138" s="8"/>
      <c r="C138" s="8"/>
      <c r="D138" s="8"/>
      <c r="J138" s="8"/>
    </row>
    <row r="139" spans="2:10">
      <c r="B139" s="8"/>
      <c r="C139" s="8"/>
      <c r="D139" s="8"/>
      <c r="J139" s="8"/>
    </row>
    <row r="140" spans="2:10">
      <c r="B140" s="8"/>
      <c r="C140" s="8"/>
      <c r="D140" s="8"/>
      <c r="J140" s="8"/>
    </row>
    <row r="141" spans="2:10">
      <c r="B141" s="8"/>
      <c r="C141" s="8"/>
      <c r="D141" s="8"/>
      <c r="J141" s="8"/>
    </row>
    <row r="142" spans="2:10">
      <c r="B142" s="8"/>
      <c r="C142" s="8"/>
      <c r="D142" s="8"/>
      <c r="J142" s="8"/>
    </row>
    <row r="143" spans="2:10">
      <c r="B143" s="8"/>
      <c r="C143" s="8"/>
      <c r="D143" s="8"/>
      <c r="J143" s="8"/>
    </row>
    <row r="144" spans="2:10">
      <c r="B144" s="8"/>
      <c r="C144" s="8"/>
      <c r="D144" s="8"/>
      <c r="J144" s="8"/>
    </row>
    <row r="145" spans="2:10">
      <c r="B145" s="8"/>
      <c r="C145" s="8"/>
      <c r="D145" s="8"/>
      <c r="J145" s="8"/>
    </row>
    <row r="146" spans="2:10">
      <c r="B146" s="8"/>
      <c r="C146" s="8"/>
      <c r="D146" s="8"/>
      <c r="J146" s="8"/>
    </row>
    <row r="147" spans="2:10">
      <c r="B147" s="8"/>
      <c r="C147" s="8"/>
      <c r="D147" s="8"/>
      <c r="J147" s="8"/>
    </row>
    <row r="148" spans="2:10">
      <c r="B148" s="8"/>
      <c r="C148" s="8"/>
      <c r="D148" s="8"/>
      <c r="J148" s="8"/>
    </row>
    <row r="149" spans="2:10">
      <c r="B149" s="8"/>
      <c r="C149" s="8"/>
      <c r="D149" s="8"/>
      <c r="J149" s="8"/>
    </row>
    <row r="150" spans="2:10">
      <c r="B150" s="8"/>
      <c r="C150" s="8"/>
      <c r="D150" s="8"/>
      <c r="J150" s="8"/>
    </row>
    <row r="151" spans="2:10">
      <c r="B151" s="8"/>
      <c r="C151" s="8"/>
      <c r="D151" s="8"/>
      <c r="J151" s="8"/>
    </row>
    <row r="152" spans="2:10">
      <c r="B152" s="8"/>
      <c r="C152" s="8"/>
      <c r="D152" s="8"/>
      <c r="J152" s="8"/>
    </row>
    <row r="153" spans="2:10">
      <c r="B153" s="8"/>
      <c r="C153" s="8"/>
      <c r="D153" s="8"/>
      <c r="J153" s="8"/>
    </row>
    <row r="154" spans="2:10">
      <c r="B154" s="8"/>
      <c r="C154" s="8"/>
      <c r="D154" s="8"/>
      <c r="J154" s="8"/>
    </row>
    <row r="155" spans="2:10">
      <c r="B155" s="8"/>
      <c r="C155" s="8"/>
      <c r="D155" s="8"/>
      <c r="J155" s="8"/>
    </row>
    <row r="156" spans="2:10">
      <c r="B156" s="8"/>
      <c r="C156" s="8"/>
      <c r="D156" s="8"/>
      <c r="J156" s="8"/>
    </row>
    <row r="157" spans="2:10">
      <c r="B157" s="8"/>
      <c r="C157" s="8"/>
      <c r="D157" s="8"/>
      <c r="J157" s="8"/>
    </row>
    <row r="158" spans="2:10">
      <c r="B158" s="8"/>
      <c r="C158" s="8"/>
      <c r="D158" s="8"/>
      <c r="J158" s="8"/>
    </row>
    <row r="159" spans="2:10">
      <c r="B159" s="8"/>
      <c r="C159" s="8"/>
      <c r="D159" s="8"/>
      <c r="J159" s="8"/>
    </row>
    <row r="160" spans="2:10">
      <c r="B160" s="8"/>
      <c r="C160" s="8"/>
      <c r="D160" s="8"/>
      <c r="J160" s="8"/>
    </row>
    <row r="161" spans="2:10">
      <c r="B161" s="8"/>
      <c r="C161" s="8"/>
      <c r="D161" s="8"/>
      <c r="J161" s="8"/>
    </row>
  </sheetData>
  <mergeCells count="45">
    <mergeCell ref="A1:B1"/>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B34:C34"/>
    <mergeCell ref="E34:I34"/>
    <mergeCell ref="L34:O34"/>
    <mergeCell ref="J10:K10"/>
    <mergeCell ref="L10:O10"/>
    <mergeCell ref="A30:O30"/>
    <mergeCell ref="B32:C32"/>
    <mergeCell ref="E32:I32"/>
    <mergeCell ref="J32:K32"/>
    <mergeCell ref="L32:O32"/>
    <mergeCell ref="J38:K38"/>
    <mergeCell ref="L38:O38"/>
    <mergeCell ref="A7:A10"/>
    <mergeCell ref="A35:A38"/>
    <mergeCell ref="B7:I10"/>
    <mergeCell ref="B35:I38"/>
    <mergeCell ref="J35:K35"/>
    <mergeCell ref="L35:O35"/>
    <mergeCell ref="J36:K36"/>
    <mergeCell ref="L36:O36"/>
    <mergeCell ref="J37:K37"/>
    <mergeCell ref="L37:O37"/>
    <mergeCell ref="B33:C33"/>
    <mergeCell ref="E33:I33"/>
    <mergeCell ref="J33:K33"/>
    <mergeCell ref="L33:O33"/>
  </mergeCells>
  <phoneticPr fontId="44" type="noConversion"/>
  <pageMargins left="0.75" right="0.75" top="1" bottom="1" header="0.5" footer="0.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表八!Print_Titles</vt:lpstr>
      <vt:lpstr>表二!Print_Titles</vt:lpstr>
      <vt:lpstr>表九!Print_Titles</vt:lpstr>
      <vt:lpstr>表三!Print_Titles</vt:lpstr>
      <vt:lpstr>表十二!Print_Titles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马泺钫</cp:lastModifiedBy>
  <cp:lastPrinted>2024-03-01T09:44:53Z</cp:lastPrinted>
  <dcterms:created xsi:type="dcterms:W3CDTF">2024-02-19T08:23:00Z</dcterms:created>
  <dcterms:modified xsi:type="dcterms:W3CDTF">2024-03-01T09:44:57Z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8F1F0F0A507A4FDBA59EE8993F18AED2_12</vt:lpwstr>
  </property>
  <property fmtid="{D5CDD505-2E9C-101B-9397-08002B2CF9AE}" pid="3" name="KSOProductBuildVer">
    <vt:lpwstr>2052-12.1.0.16388</vt:lpwstr>
  </property>
</Properties>
</file>